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iowa.gov.state.ia.us\data\DNR_AQ_Shared\Prog Dev\Budget\SFY 2025\Small Group Fee Meetings\December 10\"/>
    </mc:Choice>
  </mc:AlternateContent>
  <xr:revisionPtr revIDLastSave="0" documentId="8_{16B42AA2-D63C-42C8-87F5-E00489937BF2}" xr6:coauthVersionLast="36" xr6:coauthVersionMax="36" xr10:uidLastSave="{00000000-0000-0000-0000-000000000000}"/>
  <bookViews>
    <workbookView xWindow="-120" yWindow="-120" windowWidth="29040" windowHeight="15840" tabRatio="752" activeTab="1" xr2:uid="{0E1A161D-78E8-401A-A71E-AB3791B188D6}"/>
  </bookViews>
  <sheets>
    <sheet name="Instructions" sheetId="4" r:id="rId1"/>
    <sheet name="TV EI fee no State funds" sheetId="1" r:id="rId2"/>
    <sheet name="TV EI -2M State no base fee" sheetId="7" r:id="rId3"/>
    <sheet name="TV EI-2M State with base fee" sheetId="8" r:id="rId4"/>
  </sheets>
  <externalReferences>
    <externalReference r:id="rId5"/>
  </externalReferences>
  <definedNames>
    <definedName name="_1430" localSheetId="0">#REF!</definedName>
    <definedName name="_1430" localSheetId="2">#REF!</definedName>
    <definedName name="_1430" localSheetId="1">#REF!</definedName>
    <definedName name="_1430" localSheetId="3">#REF!</definedName>
    <definedName name="_1430">#REF!</definedName>
    <definedName name="_1556" localSheetId="2">#REF!</definedName>
    <definedName name="_1556" localSheetId="1">#REF!</definedName>
    <definedName name="_1556" localSheetId="3">#REF!</definedName>
    <definedName name="_1556">#REF!</definedName>
    <definedName name="_17ha" localSheetId="2">#REF!</definedName>
    <definedName name="_17ha" localSheetId="1">#REF!</definedName>
    <definedName name="_17ha" localSheetId="3">#REF!</definedName>
    <definedName name="_17ha">#REF!</definedName>
    <definedName name="_3520" localSheetId="2">#REF!</definedName>
    <definedName name="_3520" localSheetId="1">#REF!</definedName>
    <definedName name="_3520" localSheetId="3">#REF!</definedName>
    <definedName name="_3520">#REF!</definedName>
    <definedName name="_7215">'[1]FY25 Sch 6'!#REF!</definedName>
    <definedName name="_7220" localSheetId="0">#REF!</definedName>
    <definedName name="_7220" localSheetId="2">#REF!</definedName>
    <definedName name="_7220" localSheetId="1">#REF!</definedName>
    <definedName name="_7220" localSheetId="3">#REF!</definedName>
    <definedName name="_7220">#REF!</definedName>
    <definedName name="_7230" localSheetId="2">#REF!</definedName>
    <definedName name="_7230" localSheetId="1">#REF!</definedName>
    <definedName name="_7230" localSheetId="3">#REF!</definedName>
    <definedName name="_7230">#REF!</definedName>
    <definedName name="_7240" localSheetId="2">#REF!</definedName>
    <definedName name="_7240" localSheetId="1">#REF!</definedName>
    <definedName name="_7240" localSheetId="3">#REF!</definedName>
    <definedName name="_7240">#REF!</definedName>
    <definedName name="_7250">'[1]FY25 Sch 6'!#REF!</definedName>
    <definedName name="_7260">'[1]FY25 Sch 6'!#REF!</definedName>
    <definedName name="_7270" localSheetId="0">#REF!</definedName>
    <definedName name="_7270" localSheetId="2">#REF!</definedName>
    <definedName name="_7270" localSheetId="1">#REF!</definedName>
    <definedName name="_7270" localSheetId="3">#REF!</definedName>
    <definedName name="_7270">#REF!</definedName>
    <definedName name="_7419" localSheetId="2">#REF!</definedName>
    <definedName name="_7419" localSheetId="1">#REF!</definedName>
    <definedName name="_7419" localSheetId="3">#REF!</definedName>
    <definedName name="_7419">#REF!</definedName>
    <definedName name="_7421" localSheetId="2">#REF!</definedName>
    <definedName name="_7421" localSheetId="1">#REF!</definedName>
    <definedName name="_7421" localSheetId="3">#REF!</definedName>
    <definedName name="_7421">#REF!</definedName>
    <definedName name="_totalexp">'[1]FY25 Sch 6'!#REF!</definedName>
    <definedName name="Core" localSheetId="0">#REF!</definedName>
    <definedName name="Core">#REF!</definedName>
    <definedName name="Minor" localSheetId="0">#REF!</definedName>
    <definedName name="Minor">#REF!</definedName>
    <definedName name="MSCP" localSheetId="0">#REF!</definedName>
    <definedName name="MSCP">#REF!</definedName>
    <definedName name="OP">#REF!</definedName>
    <definedName name="PPG" localSheetId="2">#REF!</definedName>
    <definedName name="PPG" localSheetId="1">#REF!</definedName>
    <definedName name="PPG" localSheetId="3">#REF!</definedName>
    <definedName name="PPG">#REF!</definedName>
    <definedName name="_xlnm.Print_Area" localSheetId="2">'TV EI -2M State no base fee'!$A$1:$G$33</definedName>
    <definedName name="_xlnm.Print_Area" localSheetId="1">'TV EI fee no State funds'!$A$1:$G$33</definedName>
    <definedName name="_xlnm.Print_Area" localSheetId="3">'TV EI-2M State with base fee'!$A$1:$G$33</definedName>
    <definedName name="TitleVfee" localSheetId="0">#REF!</definedName>
    <definedName name="TitleVfee" localSheetId="2">#REF!</definedName>
    <definedName name="TitleVfee" localSheetId="1">#REF!</definedName>
    <definedName name="TitleVfee" localSheetId="3">#REF!</definedName>
    <definedName name="TitleVfe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 l="1"/>
  <c r="B16" i="8" l="1"/>
  <c r="B18" i="8" s="1"/>
  <c r="C10" i="8" s="1"/>
  <c r="C16" i="8" s="1"/>
  <c r="C18" i="8" s="1"/>
  <c r="D10" i="8" s="1"/>
  <c r="G12" i="8"/>
  <c r="F12" i="8"/>
  <c r="E12" i="8"/>
  <c r="D12" i="8"/>
  <c r="C12" i="8"/>
  <c r="G7" i="8"/>
  <c r="F7" i="8"/>
  <c r="E7" i="8"/>
  <c r="D7" i="8"/>
  <c r="C7" i="8"/>
  <c r="B7" i="8"/>
  <c r="G4" i="8"/>
  <c r="F4" i="8"/>
  <c r="E4" i="8"/>
  <c r="D4" i="8"/>
  <c r="C4" i="8"/>
  <c r="B4" i="8"/>
  <c r="B16" i="7"/>
  <c r="B18" i="7" s="1"/>
  <c r="C10" i="7" s="1"/>
  <c r="C16" i="7" s="1"/>
  <c r="C18" i="7" s="1"/>
  <c r="D10" i="7" s="1"/>
  <c r="G12" i="7"/>
  <c r="F12" i="7"/>
  <c r="E12" i="7"/>
  <c r="D12" i="7"/>
  <c r="C12" i="7"/>
  <c r="F7" i="7"/>
  <c r="E7" i="7"/>
  <c r="D7" i="7"/>
  <c r="G7" i="7"/>
  <c r="C7" i="7"/>
  <c r="B7" i="7"/>
  <c r="G4" i="7"/>
  <c r="F4" i="7"/>
  <c r="E4" i="7"/>
  <c r="D4" i="7"/>
  <c r="C4" i="7"/>
  <c r="B4" i="7"/>
  <c r="D16" i="8" l="1"/>
  <c r="D18" i="8" s="1"/>
  <c r="E10" i="8" s="1"/>
  <c r="D16" i="7"/>
  <c r="D18" i="7" s="1"/>
  <c r="E10" i="7" s="1"/>
  <c r="E16" i="8" l="1"/>
  <c r="E18" i="8" s="1"/>
  <c r="F10" i="8" s="1"/>
  <c r="E16" i="7"/>
  <c r="E18" i="7" s="1"/>
  <c r="F10" i="7" s="1"/>
  <c r="F16" i="8" l="1"/>
  <c r="F18" i="8" s="1"/>
  <c r="G10" i="8" s="1"/>
  <c r="F16" i="7"/>
  <c r="F18" i="7" s="1"/>
  <c r="G10" i="7" s="1"/>
  <c r="G16" i="8" l="1"/>
  <c r="G18" i="8" s="1"/>
  <c r="G16" i="7"/>
  <c r="G18" i="7" s="1"/>
  <c r="C4" i="1"/>
  <c r="D4" i="1"/>
  <c r="E4" i="1"/>
  <c r="F4" i="1"/>
  <c r="G4" i="1"/>
  <c r="B4" i="1"/>
  <c r="G12" i="1" l="1"/>
  <c r="F12" i="1"/>
  <c r="E12" i="1"/>
  <c r="D12" i="1"/>
  <c r="C12" i="1"/>
  <c r="G7" i="1"/>
  <c r="F7" i="1"/>
  <c r="E7" i="1"/>
  <c r="D7" i="1"/>
  <c r="C7" i="1"/>
  <c r="B7" i="1"/>
  <c r="B16" i="1" s="1"/>
  <c r="B18" i="1" l="1"/>
  <c r="C10" i="1" s="1"/>
  <c r="C16" i="1" s="1"/>
  <c r="C18" i="1" s="1"/>
  <c r="D16" i="1" s="1"/>
  <c r="D18" i="1" l="1"/>
  <c r="E10" i="1" s="1"/>
  <c r="E16" i="1" s="1"/>
  <c r="E18" i="1" s="1"/>
  <c r="F10" i="1" s="1"/>
  <c r="F16" i="1" s="1"/>
  <c r="F18" i="1" l="1"/>
  <c r="G10" i="1" s="1"/>
  <c r="G16" i="1" l="1"/>
  <c r="G1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Walker, Wendy [DNR]</author>
  </authors>
  <commentList>
    <comment ref="B2" authorId="0" shapeId="0" xr:uid="{FA693714-C997-484D-AA62-1B98B56FE681}">
      <text>
        <r>
          <rPr>
            <b/>
            <sz val="9"/>
            <color indexed="81"/>
            <rFont val="Tahoma"/>
            <charset val="1"/>
          </rPr>
          <t>Walker, Wendy [DNR]:</t>
        </r>
        <r>
          <rPr>
            <sz val="9"/>
            <color indexed="81"/>
            <rFont val="Tahoma"/>
            <charset val="1"/>
          </rPr>
          <t xml:space="preserve">
This cell has been updated with the final number. The draft number was $6,237,000.</t>
        </r>
      </text>
    </comment>
    <comment ref="C8" authorId="0" shapeId="0" xr:uid="{77A53DDC-16CB-43A9-BEC3-9A01CBEDDF5D}">
      <text>
        <r>
          <rPr>
            <b/>
            <sz val="9"/>
            <color indexed="81"/>
            <rFont val="Tahoma"/>
            <charset val="1"/>
          </rPr>
          <t>Walker, Wendy [DNR]:</t>
        </r>
        <r>
          <rPr>
            <sz val="9"/>
            <color indexed="81"/>
            <rFont val="Tahoma"/>
            <charset val="1"/>
          </rPr>
          <t xml:space="preserve">
Lowered from 72,000 tons based on Clean Air Market Division emission data.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Walker, Wendy [DNR]</author>
  </authors>
  <commentList>
    <comment ref="B2" authorId="0" shapeId="0" xr:uid="{4C92C5FB-60DB-4481-BE8C-575DB5265A5E}">
      <text>
        <r>
          <rPr>
            <b/>
            <sz val="9"/>
            <color indexed="81"/>
            <rFont val="Tahoma"/>
            <charset val="1"/>
          </rPr>
          <t>Walker, Wendy [DNR]:</t>
        </r>
        <r>
          <rPr>
            <sz val="9"/>
            <color indexed="81"/>
            <rFont val="Tahoma"/>
            <charset val="1"/>
          </rPr>
          <t xml:space="preserve">
This cell has been updated with the final number. The draft number was $6,237,000.</t>
        </r>
      </text>
    </comment>
    <comment ref="C8" authorId="0" shapeId="0" xr:uid="{FE70E62F-1163-473B-9A0A-1C9246B42FAF}">
      <text>
        <r>
          <rPr>
            <b/>
            <sz val="9"/>
            <color indexed="81"/>
            <rFont val="Tahoma"/>
            <charset val="1"/>
          </rPr>
          <t>Walker, Wendy [DNR]:</t>
        </r>
        <r>
          <rPr>
            <sz val="9"/>
            <color indexed="81"/>
            <rFont val="Tahoma"/>
            <charset val="1"/>
          </rPr>
          <t xml:space="preserve">
Lowered from 72,000 tons based on Clean Air Market Division emission data.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Walker, Wendy [DNR]</author>
  </authors>
  <commentList>
    <comment ref="B2" authorId="0" shapeId="0" xr:uid="{DA064645-7888-41A3-B3EA-C73C8E1DCC7D}">
      <text>
        <r>
          <rPr>
            <b/>
            <sz val="9"/>
            <color indexed="81"/>
            <rFont val="Tahoma"/>
            <charset val="1"/>
          </rPr>
          <t>Walker, Wendy [DNR]:</t>
        </r>
        <r>
          <rPr>
            <sz val="9"/>
            <color indexed="81"/>
            <rFont val="Tahoma"/>
            <charset val="1"/>
          </rPr>
          <t xml:space="preserve">
This cell has been updated with the final number. The draft number was $6,237,000.</t>
        </r>
      </text>
    </comment>
    <comment ref="C8" authorId="0" shapeId="0" xr:uid="{C4C4922E-944F-4A11-AE8E-AE78E5F03DCA}">
      <text>
        <r>
          <rPr>
            <b/>
            <sz val="9"/>
            <color indexed="81"/>
            <rFont val="Tahoma"/>
            <charset val="1"/>
          </rPr>
          <t>Walker, Wendy [DNR]:</t>
        </r>
        <r>
          <rPr>
            <sz val="9"/>
            <color indexed="81"/>
            <rFont val="Tahoma"/>
            <charset val="1"/>
          </rPr>
          <t xml:space="preserve">
Lowered from 72,000 tons based on Clean Air Market Division emission data.</t>
        </r>
      </text>
    </comment>
  </commentList>
</comments>
</file>

<file path=xl/sharedStrings.xml><?xml version="1.0" encoding="utf-8"?>
<sst xmlns="http://schemas.openxmlformats.org/spreadsheetml/2006/main" count="90" uniqueCount="34">
  <si>
    <t>Title V Emissions Fee Account - 
Cost Centers 1430, 7230, &amp; 7421</t>
  </si>
  <si>
    <t>Draft FY 2026 Budget</t>
  </si>
  <si>
    <t>Draft FY 2027 Budget</t>
  </si>
  <si>
    <t>Draft FY 2028 Budget</t>
  </si>
  <si>
    <t>Draft FY 2029 Budget</t>
  </si>
  <si>
    <t>Draft FY 2030 Budget</t>
  </si>
  <si>
    <t xml:space="preserve">Estimated Expenses </t>
  </si>
  <si>
    <t>Revenue Streams</t>
  </si>
  <si>
    <t>Emission Fee: Title V Facilities</t>
  </si>
  <si>
    <t>Estimated tons</t>
  </si>
  <si>
    <t>Insert draft fee per ton amount</t>
  </si>
  <si>
    <t>Prior year carryforward</t>
  </si>
  <si>
    <t>Interest</t>
  </si>
  <si>
    <t>Annual Base Fee: Title V Fee</t>
  </si>
  <si>
    <t>Insert draft annual fee amount</t>
  </si>
  <si>
    <t>Assume 265 permits</t>
  </si>
  <si>
    <t xml:space="preserve">Propose Other Fees </t>
  </si>
  <si>
    <t>Calculated Total</t>
  </si>
  <si>
    <t>Revenue - Expenses</t>
  </si>
  <si>
    <t>Revenue maximum in Iowa Code = $8,250,000</t>
  </si>
  <si>
    <t>Minimum balance = $750,000</t>
  </si>
  <si>
    <t>Emission Year</t>
  </si>
  <si>
    <t>Fiscal Year</t>
  </si>
  <si>
    <t>Total Tons Subject to Fees (Rounded)</t>
  </si>
  <si>
    <t>The number of Title V permit holders has been lowered to remove those with multiple Title V permits.</t>
  </si>
  <si>
    <t>The Air Quality Budget Calculator</t>
  </si>
  <si>
    <t xml:space="preserve">Purpose: To provide a user-friendly tool to explore alternate funding mechanisms for FY 2026 and beyond.  </t>
  </si>
  <si>
    <r>
      <rPr>
        <b/>
        <sz val="12"/>
        <rFont val="Arial"/>
        <family val="2"/>
      </rPr>
      <t xml:space="preserve">Expenses: </t>
    </r>
    <r>
      <rPr>
        <sz val="12"/>
        <rFont val="Arial"/>
        <family val="2"/>
      </rPr>
      <t>Each tab contains a row called Estimated Expenses that reflects the expenses for FY 2025 and future years using known programmatic costs and a 3.5% annual increase in personnel expense. No changes in current staffing are proposed.</t>
    </r>
  </si>
  <si>
    <r>
      <t xml:space="preserve">Revenue: </t>
    </r>
    <r>
      <rPr>
        <sz val="12"/>
        <rFont val="Arial"/>
        <family val="2"/>
      </rPr>
      <t>Each tab has one or more green shaded row(s) with bolded text that calculate draft fees. The indented cells below this row reflect the information used for the fee calculation. Blue font reflects the cells that can be updated to project future year fees. Prior year carry forward, interest, and any stakeholder proposed fees are included in the line "Calculated Total".</t>
    </r>
  </si>
  <si>
    <t>The maximum amount of calculated revenue that can be collected in Iowa Code is listed on each tab. The goal carryforward balance in each account is also listed on each tab.</t>
  </si>
  <si>
    <t>Statistics used in fee projections are included for reference.</t>
  </si>
  <si>
    <t>Total Expenses</t>
  </si>
  <si>
    <t>Expenses covered by additional State Funds</t>
  </si>
  <si>
    <t>FY 2025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</si>
</sst>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409]mmmm\-yy;@"/>
    <numFmt numFmtId="165" formatCode="&quot;$&quot;#,##0"/>
  </numFmts>
  <fonts count="17"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color rgb="FF0000FF"/>
      <name val="Arial"/>
      <family val="2"/>
    </font>
    <font>
      <sz val="10"/>
      <color indexed="12"/>
      <name val="Arial"/>
      <family val="2"/>
    </font>
    <font>
      <sz val="11"/>
      <name val="Calibri"/>
      <family val="2"/>
      <scheme val="minor"/>
    </font>
    <font>
      <b/>
      <sz val="11"/>
      <name val="Calibri"/>
      <family val="2"/>
      <scheme val="minor"/>
    </font>
    <font>
      <b/>
      <sz val="10"/>
      <name val="Calibri"/>
      <family val="2"/>
      <scheme val="minor"/>
    </font>
    <font>
      <sz val="10"/>
      <name val="Calibri"/>
      <family val="2"/>
      <scheme val="minor"/>
    </font>
    <font>
      <sz val="10"/>
      <name val="Arial"/>
    </font>
    <font>
      <b/>
      <sz val="12"/>
      <name val="Arial"/>
      <family val="2"/>
    </font>
    <font>
      <sz val="12"/>
      <name val="Arial"/>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7">
    <xf numFmtId="164" fontId="0" fillId="0" borderId="0"/>
    <xf numFmtId="0" fontId="3" fillId="0" borderId="0"/>
    <xf numFmtId="44" fontId="3" fillId="0" borderId="0" applyFont="0" applyFill="0" applyBorder="0" applyAlignment="0" applyProtection="0"/>
    <xf numFmtId="164" fontId="12" fillId="0" borderId="0"/>
    <xf numFmtId="0" fontId="2" fillId="0" borderId="0"/>
    <xf numFmtId="164" fontId="4" fillId="0" borderId="0"/>
    <xf numFmtId="0" fontId="1" fillId="0" borderId="0"/>
  </cellStyleXfs>
  <cellXfs count="90">
    <xf numFmtId="164" fontId="0" fillId="0" borderId="0" xfId="0"/>
    <xf numFmtId="164" fontId="5" fillId="0" borderId="1" xfId="0" applyFont="1" applyBorder="1" applyAlignment="1" applyProtection="1">
      <alignment wrapText="1"/>
      <protection locked="0"/>
    </xf>
    <xf numFmtId="3" fontId="5" fillId="0" borderId="1" xfId="0" applyNumberFormat="1" applyFont="1" applyBorder="1" applyAlignment="1" applyProtection="1">
      <alignment horizontal="center" wrapText="1"/>
      <protection locked="0"/>
    </xf>
    <xf numFmtId="164" fontId="5" fillId="0" borderId="0" xfId="0" applyFont="1" applyAlignment="1" applyProtection="1">
      <alignment vertical="top"/>
      <protection locked="0"/>
    </xf>
    <xf numFmtId="3" fontId="5" fillId="0" borderId="0" xfId="0" applyNumberFormat="1" applyFont="1" applyProtection="1">
      <protection locked="0"/>
    </xf>
    <xf numFmtId="164" fontId="5" fillId="0" borderId="0" xfId="0" applyFont="1" applyProtection="1">
      <protection locked="0"/>
    </xf>
    <xf numFmtId="164" fontId="5" fillId="0" borderId="1" xfId="0" applyFont="1" applyBorder="1" applyAlignment="1" applyProtection="1"/>
    <xf numFmtId="165" fontId="5" fillId="0" borderId="1" xfId="0" applyNumberFormat="1" applyFont="1" applyBorder="1" applyProtection="1"/>
    <xf numFmtId="164" fontId="0" fillId="0" borderId="0" xfId="0" applyBorder="1" applyProtection="1">
      <protection locked="0"/>
    </xf>
    <xf numFmtId="3" fontId="0" fillId="0" borderId="0" xfId="0" applyNumberFormat="1" applyBorder="1" applyProtection="1">
      <protection locked="0"/>
    </xf>
    <xf numFmtId="164" fontId="5" fillId="0" borderId="1" xfId="0" applyFont="1" applyBorder="1" applyAlignment="1" applyProtection="1">
      <protection locked="0"/>
    </xf>
    <xf numFmtId="164" fontId="5" fillId="2" borderId="8" xfId="0" applyFont="1" applyFill="1" applyBorder="1" applyAlignment="1" applyProtection="1">
      <protection locked="0"/>
    </xf>
    <xf numFmtId="165" fontId="5" fillId="0" borderId="1" xfId="0" applyNumberFormat="1" applyFont="1" applyFill="1" applyBorder="1" applyProtection="1">
      <protection locked="0"/>
    </xf>
    <xf numFmtId="165" fontId="5" fillId="2" borderId="1" xfId="0" applyNumberFormat="1" applyFont="1" applyFill="1" applyBorder="1" applyProtection="1">
      <protection locked="0"/>
    </xf>
    <xf numFmtId="164" fontId="4" fillId="0" borderId="0" xfId="0" applyFont="1" applyProtection="1">
      <protection locked="0"/>
    </xf>
    <xf numFmtId="164" fontId="4" fillId="3" borderId="9" xfId="0" applyFont="1" applyFill="1" applyBorder="1" applyAlignment="1" applyProtection="1">
      <alignment horizontal="left" indent="2"/>
      <protection locked="0"/>
    </xf>
    <xf numFmtId="3" fontId="4" fillId="0" borderId="1" xfId="0" applyNumberFormat="1" applyFont="1" applyFill="1" applyBorder="1" applyProtection="1">
      <protection locked="0"/>
    </xf>
    <xf numFmtId="164" fontId="6" fillId="2" borderId="1" xfId="0" applyFont="1" applyFill="1" applyBorder="1" applyAlignment="1" applyProtection="1">
      <alignment horizontal="left" indent="2"/>
      <protection locked="0"/>
    </xf>
    <xf numFmtId="165" fontId="6" fillId="0" borderId="1" xfId="0" applyNumberFormat="1" applyFont="1" applyFill="1" applyBorder="1" applyProtection="1">
      <protection locked="0"/>
    </xf>
    <xf numFmtId="165" fontId="7" fillId="2" borderId="1" xfId="0" applyNumberFormat="1" applyFont="1" applyFill="1" applyBorder="1" applyProtection="1">
      <protection locked="0"/>
    </xf>
    <xf numFmtId="164" fontId="6" fillId="0" borderId="0" xfId="0" applyFont="1" applyProtection="1">
      <protection locked="0"/>
    </xf>
    <xf numFmtId="164" fontId="4" fillId="0" borderId="1" xfId="0" applyFont="1" applyFill="1" applyBorder="1" applyAlignment="1" applyProtection="1">
      <alignment horizontal="left"/>
      <protection locked="0"/>
    </xf>
    <xf numFmtId="165" fontId="4" fillId="3" borderId="1" xfId="0" applyNumberFormat="1" applyFont="1" applyFill="1" applyBorder="1" applyProtection="1">
      <protection locked="0"/>
    </xf>
    <xf numFmtId="165" fontId="4" fillId="0" borderId="1" xfId="0" applyNumberFormat="1" applyFont="1" applyFill="1" applyBorder="1" applyProtection="1">
      <protection locked="0"/>
    </xf>
    <xf numFmtId="3" fontId="6" fillId="0" borderId="0" xfId="0" applyNumberFormat="1" applyFont="1" applyProtection="1">
      <protection locked="0"/>
    </xf>
    <xf numFmtId="164" fontId="4" fillId="2" borderId="10" xfId="0" applyFont="1" applyFill="1" applyBorder="1" applyAlignment="1" applyProtection="1">
      <alignment horizontal="left"/>
      <protection locked="0"/>
    </xf>
    <xf numFmtId="165" fontId="4" fillId="3" borderId="9" xfId="0" applyNumberFormat="1" applyFont="1" applyFill="1" applyBorder="1" applyProtection="1">
      <protection locked="0"/>
    </xf>
    <xf numFmtId="165" fontId="4" fillId="2" borderId="7" xfId="0" applyNumberFormat="1" applyFont="1" applyFill="1" applyBorder="1" applyProtection="1">
      <protection locked="0"/>
    </xf>
    <xf numFmtId="164" fontId="5" fillId="0" borderId="2" xfId="0" applyFont="1" applyFill="1" applyBorder="1" applyAlignment="1" applyProtection="1">
      <protection locked="0"/>
    </xf>
    <xf numFmtId="164" fontId="5" fillId="4" borderId="11" xfId="0" applyFont="1" applyFill="1" applyBorder="1" applyAlignment="1" applyProtection="1">
      <protection locked="0"/>
    </xf>
    <xf numFmtId="165" fontId="5" fillId="0" borderId="7" xfId="0" applyNumberFormat="1" applyFont="1" applyFill="1" applyBorder="1" applyProtection="1">
      <protection locked="0"/>
    </xf>
    <xf numFmtId="164" fontId="6" fillId="2" borderId="12" xfId="0" applyFont="1" applyFill="1" applyBorder="1" applyAlignment="1" applyProtection="1">
      <alignment horizontal="left" indent="2"/>
      <protection locked="0"/>
    </xf>
    <xf numFmtId="164" fontId="5" fillId="4" borderId="8" xfId="0" applyFont="1" applyFill="1" applyBorder="1" applyAlignment="1" applyProtection="1">
      <protection locked="0"/>
    </xf>
    <xf numFmtId="165" fontId="7" fillId="2" borderId="7" xfId="0" applyNumberFormat="1" applyFont="1" applyFill="1" applyBorder="1" applyProtection="1">
      <protection locked="0"/>
    </xf>
    <xf numFmtId="164" fontId="4" fillId="0" borderId="12" xfId="0" applyFont="1" applyFill="1" applyBorder="1" applyAlignment="1" applyProtection="1">
      <alignment horizontal="left" indent="2"/>
      <protection locked="0"/>
    </xf>
    <xf numFmtId="3" fontId="4" fillId="0" borderId="7" xfId="0" applyNumberFormat="1" applyFont="1" applyFill="1" applyBorder="1" applyProtection="1">
      <protection locked="0"/>
    </xf>
    <xf numFmtId="3" fontId="4" fillId="0" borderId="0" xfId="0" applyNumberFormat="1" applyFont="1" applyProtection="1">
      <protection locked="0"/>
    </xf>
    <xf numFmtId="164" fontId="6" fillId="3" borderId="2" xfId="0" applyFont="1" applyFill="1" applyBorder="1" applyAlignment="1" applyProtection="1">
      <protection locked="0"/>
    </xf>
    <xf numFmtId="165" fontId="7" fillId="0" borderId="4" xfId="0" applyNumberFormat="1" applyFont="1" applyFill="1" applyBorder="1" applyProtection="1">
      <protection locked="0"/>
    </xf>
    <xf numFmtId="165" fontId="7" fillId="0" borderId="11" xfId="0" applyNumberFormat="1" applyFont="1" applyFill="1" applyBorder="1" applyProtection="1">
      <protection locked="0"/>
    </xf>
    <xf numFmtId="164" fontId="0" fillId="0" borderId="0" xfId="0" applyProtection="1">
      <protection locked="0"/>
    </xf>
    <xf numFmtId="3" fontId="0" fillId="0" borderId="0" xfId="0" applyNumberFormat="1" applyProtection="1">
      <protection locked="0"/>
    </xf>
    <xf numFmtId="164" fontId="5" fillId="0" borderId="0" xfId="0" applyFont="1" applyBorder="1" applyAlignment="1" applyProtection="1">
      <protection locked="0"/>
    </xf>
    <xf numFmtId="165" fontId="5" fillId="0" borderId="0" xfId="0" applyNumberFormat="1" applyFont="1" applyBorder="1" applyProtection="1">
      <protection locked="0"/>
    </xf>
    <xf numFmtId="3" fontId="5" fillId="0" borderId="1" xfId="0" applyNumberFormat="1" applyFont="1" applyBorder="1" applyProtection="1">
      <protection locked="0"/>
    </xf>
    <xf numFmtId="164" fontId="5" fillId="0" borderId="0" xfId="0" applyFont="1" applyBorder="1" applyProtection="1">
      <protection locked="0"/>
    </xf>
    <xf numFmtId="3" fontId="5" fillId="0" borderId="0" xfId="0" applyNumberFormat="1" applyFont="1" applyBorder="1" applyProtection="1">
      <protection locked="0"/>
    </xf>
    <xf numFmtId="164" fontId="4" fillId="0" borderId="0" xfId="0" applyFont="1" applyBorder="1" applyAlignment="1" applyProtection="1">
      <protection locked="0"/>
    </xf>
    <xf numFmtId="1" fontId="4" fillId="0" borderId="0" xfId="0" applyNumberFormat="1" applyFont="1" applyFill="1" applyBorder="1" applyProtection="1">
      <protection locked="0"/>
    </xf>
    <xf numFmtId="164" fontId="4" fillId="0" borderId="0" xfId="0" applyFont="1" applyBorder="1" applyProtection="1">
      <protection locked="0"/>
    </xf>
    <xf numFmtId="3" fontId="4" fillId="0" borderId="0" xfId="0" applyNumberFormat="1" applyFont="1" applyBorder="1" applyProtection="1">
      <protection locked="0"/>
    </xf>
    <xf numFmtId="1" fontId="8" fillId="0" borderId="0" xfId="0" applyNumberFormat="1" applyFont="1" applyFill="1" applyBorder="1" applyProtection="1">
      <protection locked="0"/>
    </xf>
    <xf numFmtId="164" fontId="5" fillId="0" borderId="0" xfId="0" applyFont="1" applyBorder="1" applyAlignment="1" applyProtection="1">
      <alignment horizontal="center"/>
      <protection locked="0"/>
    </xf>
    <xf numFmtId="3" fontId="5" fillId="0" borderId="0" xfId="0" applyNumberFormat="1" applyFont="1" applyBorder="1" applyAlignment="1" applyProtection="1">
      <alignment horizontal="center"/>
      <protection locked="0"/>
    </xf>
    <xf numFmtId="1" fontId="9" fillId="0" borderId="0" xfId="0" applyNumberFormat="1" applyFont="1" applyFill="1" applyBorder="1" applyProtection="1">
      <protection locked="0"/>
    </xf>
    <xf numFmtId="0" fontId="4" fillId="0" borderId="0" xfId="0" applyNumberFormat="1" applyFont="1" applyBorder="1" applyAlignment="1" applyProtection="1">
      <alignment horizontal="center"/>
      <protection locked="0"/>
    </xf>
    <xf numFmtId="0" fontId="0" fillId="0" borderId="0" xfId="0" applyNumberFormat="1" applyBorder="1" applyAlignment="1" applyProtection="1">
      <alignment horizontal="center"/>
      <protection locked="0"/>
    </xf>
    <xf numFmtId="3" fontId="4" fillId="0" borderId="0" xfId="0" applyNumberFormat="1" applyFont="1" applyBorder="1" applyAlignment="1" applyProtection="1">
      <alignment horizontal="center"/>
      <protection locked="0"/>
    </xf>
    <xf numFmtId="164" fontId="10" fillId="0" borderId="0" xfId="0" applyNumberFormat="1" applyFont="1" applyBorder="1" applyAlignment="1" applyProtection="1">
      <protection locked="0"/>
    </xf>
    <xf numFmtId="164" fontId="10" fillId="0" borderId="0" xfId="0" applyNumberFormat="1" applyFont="1" applyBorder="1" applyAlignment="1" applyProtection="1">
      <alignment wrapText="1"/>
      <protection locked="0"/>
    </xf>
    <xf numFmtId="164" fontId="11" fillId="0" borderId="0" xfId="0" applyNumberFormat="1" applyFont="1" applyBorder="1" applyProtection="1">
      <protection locked="0"/>
    </xf>
    <xf numFmtId="164" fontId="11" fillId="0" borderId="0" xfId="0" applyNumberFormat="1" applyFont="1" applyBorder="1" applyAlignment="1" applyProtection="1">
      <protection locked="0"/>
    </xf>
    <xf numFmtId="164" fontId="10" fillId="0" borderId="12" xfId="0" applyNumberFormat="1" applyFont="1" applyBorder="1" applyAlignment="1" applyProtection="1">
      <protection locked="0"/>
    </xf>
    <xf numFmtId="164" fontId="11" fillId="0" borderId="0" xfId="0" applyNumberFormat="1" applyFont="1" applyProtection="1">
      <protection locked="0"/>
    </xf>
    <xf numFmtId="1" fontId="4" fillId="0" borderId="0" xfId="0" applyNumberFormat="1" applyFont="1" applyFill="1" applyProtection="1">
      <protection locked="0"/>
    </xf>
    <xf numFmtId="164" fontId="11" fillId="0" borderId="12" xfId="0" applyNumberFormat="1" applyFont="1" applyBorder="1" applyAlignment="1" applyProtection="1">
      <protection locked="0"/>
    </xf>
    <xf numFmtId="164" fontId="4" fillId="0" borderId="12" xfId="0" applyFont="1" applyBorder="1" applyAlignment="1" applyProtection="1">
      <protection locked="0"/>
    </xf>
    <xf numFmtId="164" fontId="0" fillId="0" borderId="0" xfId="0" applyFont="1" applyBorder="1" applyAlignment="1" applyProtection="1">
      <protection locked="0"/>
    </xf>
    <xf numFmtId="0" fontId="13" fillId="3" borderId="0" xfId="3" applyNumberFormat="1" applyFont="1" applyFill="1" applyAlignment="1">
      <alignment vertical="top" wrapText="1"/>
    </xf>
    <xf numFmtId="164" fontId="14" fillId="3" borderId="0" xfId="3" applyFont="1" applyFill="1"/>
    <xf numFmtId="0" fontId="14" fillId="3" borderId="0" xfId="3" applyNumberFormat="1" applyFont="1" applyFill="1" applyAlignment="1">
      <alignment vertical="top" wrapText="1"/>
    </xf>
    <xf numFmtId="164" fontId="14" fillId="3" borderId="0" xfId="3" applyFont="1" applyFill="1" applyAlignment="1">
      <alignment vertical="top" wrapText="1"/>
    </xf>
    <xf numFmtId="164" fontId="14" fillId="3" borderId="0" xfId="3" applyFont="1" applyFill="1" applyAlignment="1">
      <alignment wrapText="1"/>
    </xf>
    <xf numFmtId="164" fontId="13" fillId="3" borderId="0" xfId="3" applyFont="1" applyFill="1" applyAlignment="1">
      <alignment wrapText="1"/>
    </xf>
    <xf numFmtId="164" fontId="0" fillId="0" borderId="1" xfId="0" applyFont="1" applyBorder="1" applyAlignment="1" applyProtection="1"/>
    <xf numFmtId="165" fontId="0" fillId="0" borderId="1" xfId="0" applyNumberFormat="1" applyFont="1" applyBorder="1" applyProtection="1"/>
    <xf numFmtId="164" fontId="0" fillId="0" borderId="0" xfId="0" applyFont="1" applyBorder="1" applyProtection="1">
      <protection locked="0"/>
    </xf>
    <xf numFmtId="3" fontId="0" fillId="0" borderId="0" xfId="0" applyNumberFormat="1" applyFont="1" applyBorder="1" applyProtection="1">
      <protection locked="0"/>
    </xf>
    <xf numFmtId="164" fontId="6" fillId="5" borderId="1" xfId="0" applyFont="1" applyFill="1" applyBorder="1" applyAlignment="1" applyProtection="1"/>
    <xf numFmtId="165" fontId="6" fillId="5" borderId="1" xfId="0" applyNumberFormat="1" applyFont="1" applyFill="1" applyBorder="1" applyProtection="1"/>
    <xf numFmtId="165" fontId="0" fillId="0" borderId="1" xfId="0" applyNumberFormat="1" applyFont="1" applyFill="1" applyBorder="1" applyProtection="1"/>
    <xf numFmtId="165" fontId="8" fillId="0" borderId="0" xfId="0" applyNumberFormat="1" applyFont="1" applyFill="1" applyBorder="1" applyProtection="1">
      <protection locked="0"/>
    </xf>
    <xf numFmtId="164" fontId="6" fillId="0" borderId="0" xfId="0" applyFont="1" applyAlignment="1" applyProtection="1">
      <alignment horizontal="left"/>
      <protection locked="0"/>
    </xf>
    <xf numFmtId="165" fontId="6" fillId="0" borderId="0" xfId="0" applyNumberFormat="1" applyFont="1" applyAlignment="1" applyProtection="1">
      <alignment horizontal="left"/>
      <protection locked="0"/>
    </xf>
    <xf numFmtId="164" fontId="5" fillId="0" borderId="2" xfId="0" applyFont="1" applyBorder="1" applyAlignment="1" applyProtection="1">
      <alignment horizontal="center"/>
      <protection locked="0"/>
    </xf>
    <xf numFmtId="164" fontId="5" fillId="0" borderId="3" xfId="0" applyFont="1" applyBorder="1" applyAlignment="1" applyProtection="1">
      <alignment horizontal="center"/>
      <protection locked="0"/>
    </xf>
    <xf numFmtId="164" fontId="5" fillId="0" borderId="4" xfId="0" applyFont="1" applyBorder="1" applyAlignment="1" applyProtection="1">
      <alignment horizontal="center"/>
      <protection locked="0"/>
    </xf>
    <xf numFmtId="3" fontId="5" fillId="0" borderId="5" xfId="0" applyNumberFormat="1" applyFont="1" applyBorder="1" applyAlignment="1" applyProtection="1">
      <alignment horizontal="center" wrapText="1"/>
      <protection locked="0"/>
    </xf>
    <xf numFmtId="3" fontId="5" fillId="0" borderId="6" xfId="0" applyNumberFormat="1" applyFont="1" applyBorder="1" applyAlignment="1" applyProtection="1">
      <alignment horizontal="center" wrapText="1"/>
      <protection locked="0"/>
    </xf>
    <xf numFmtId="3" fontId="5" fillId="0" borderId="7" xfId="0" applyNumberFormat="1" applyFont="1" applyBorder="1" applyAlignment="1" applyProtection="1">
      <alignment horizontal="center" wrapText="1"/>
      <protection locked="0"/>
    </xf>
  </cellXfs>
  <cellStyles count="7">
    <cellStyle name="Currency 2" xfId="2" xr:uid="{564846CA-3BDA-4BFF-9627-9070BE16B4F8}"/>
    <cellStyle name="Normal" xfId="0" builtinId="0"/>
    <cellStyle name="Normal 2" xfId="1" xr:uid="{B7F054D7-85BA-4405-9C65-D5B0D800EAA9}"/>
    <cellStyle name="Normal 2 2" xfId="4" xr:uid="{003B274B-7C21-4D24-8B5E-0111AD51B20A}"/>
    <cellStyle name="Normal 2 2 2" xfId="6" xr:uid="{6863AC93-E587-496B-BDB9-380B64CBE973}"/>
    <cellStyle name="Normal 3" xfId="3" xr:uid="{88BD2FEB-A7A5-451E-964E-C390E3768989}"/>
    <cellStyle name="Normal 3 2" xfId="5" xr:uid="{30B33E15-B718-478F-B8C1-7F38763C4F5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NR_AQ_Shared/Prog%20Dev/Budget/SFY%202025/AQ25_Sch%206%20and%2010%20(draft)%203%20Sept%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Y25 Sch 6"/>
      <sheetName val="Sch 10"/>
      <sheetName val="Pivotable"/>
      <sheetName val="Summary"/>
      <sheetName val="Summary EPC"/>
      <sheetName val="Per person pivot"/>
      <sheetName val="AQ Fund Revenue"/>
      <sheetName val="Prog Budget"/>
      <sheetName val="Min Balance"/>
      <sheetName val="Monitoring"/>
      <sheetName val="Tons"/>
      <sheetName val="TV EI"/>
      <sheetName val="TV App"/>
      <sheetName val="Major"/>
      <sheetName val="Minor"/>
      <sheetName val="Asbestos"/>
      <sheetName val="State F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91696B-77E9-4517-9D5A-DB69D5607DFC}">
  <dimension ref="A1:A11"/>
  <sheetViews>
    <sheetView zoomScale="150" zoomScaleNormal="150" workbookViewId="0">
      <selection activeCell="A7" sqref="A7"/>
    </sheetView>
  </sheetViews>
  <sheetFormatPr defaultColWidth="8.88671875" defaultRowHeight="15" x14ac:dyDescent="0.25"/>
  <cols>
    <col min="1" max="1" width="94.109375" style="69" customWidth="1"/>
    <col min="2" max="16384" width="8.88671875" style="69"/>
  </cols>
  <sheetData>
    <row r="1" spans="1:1" ht="15.6" x14ac:dyDescent="0.25">
      <c r="A1" s="68" t="s">
        <v>25</v>
      </c>
    </row>
    <row r="2" spans="1:1" x14ac:dyDescent="0.25">
      <c r="A2" s="70"/>
    </row>
    <row r="3" spans="1:1" ht="30" x14ac:dyDescent="0.25">
      <c r="A3" s="71" t="s">
        <v>26</v>
      </c>
    </row>
    <row r="5" spans="1:1" ht="45.6" x14ac:dyDescent="0.25">
      <c r="A5" s="72" t="s">
        <v>27</v>
      </c>
    </row>
    <row r="7" spans="1:1" ht="75" customHeight="1" x14ac:dyDescent="0.25">
      <c r="A7" s="73" t="s">
        <v>28</v>
      </c>
    </row>
    <row r="9" spans="1:1" ht="30.6" customHeight="1" x14ac:dyDescent="0.25">
      <c r="A9" s="72" t="s">
        <v>29</v>
      </c>
    </row>
    <row r="10" spans="1:1" x14ac:dyDescent="0.25">
      <c r="A10" s="72"/>
    </row>
    <row r="11" spans="1:1" x14ac:dyDescent="0.25">
      <c r="A11" s="72" t="s">
        <v>30</v>
      </c>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64A13-4E25-4A75-9CBC-DE6035011967}">
  <dimension ref="A1:M44"/>
  <sheetViews>
    <sheetView showGridLines="0" tabSelected="1" zoomScale="190" zoomScaleNormal="190" workbookViewId="0">
      <pane ySplit="1" topLeftCell="A2" activePane="bottomLeft" state="frozen"/>
      <selection pane="bottomLeft" activeCell="D13" sqref="D13:G13"/>
    </sheetView>
  </sheetViews>
  <sheetFormatPr defaultColWidth="9.109375" defaultRowHeight="13.2" x14ac:dyDescent="0.25"/>
  <cols>
    <col min="1" max="1" width="37.6640625" style="66" customWidth="1"/>
    <col min="2" max="3" width="12.33203125" style="36" customWidth="1"/>
    <col min="4" max="5" width="11.6640625" style="36" customWidth="1"/>
    <col min="6" max="6" width="11.6640625" style="64" customWidth="1"/>
    <col min="7" max="7" width="11.88671875" style="64" customWidth="1"/>
    <col min="8" max="8" width="15.6640625" style="40" customWidth="1"/>
    <col min="9" max="10" width="9.109375" style="41"/>
    <col min="11" max="11" width="15.33203125" style="41" customWidth="1"/>
    <col min="12" max="13" width="9.109375" style="40" hidden="1" customWidth="1"/>
    <col min="14" max="16384" width="9.109375" style="40"/>
  </cols>
  <sheetData>
    <row r="1" spans="1:11" s="5" customFormat="1" ht="39.6" x14ac:dyDescent="0.25">
      <c r="A1" s="1" t="s">
        <v>0</v>
      </c>
      <c r="B1" s="2" t="s">
        <v>33</v>
      </c>
      <c r="C1" s="2" t="s">
        <v>1</v>
      </c>
      <c r="D1" s="2" t="s">
        <v>2</v>
      </c>
      <c r="E1" s="2" t="s">
        <v>3</v>
      </c>
      <c r="F1" s="2" t="s">
        <v>4</v>
      </c>
      <c r="G1" s="2" t="s">
        <v>5</v>
      </c>
      <c r="H1" s="3"/>
      <c r="I1" s="4"/>
      <c r="J1" s="4"/>
      <c r="K1" s="4"/>
    </row>
    <row r="2" spans="1:11" s="76" customFormat="1" x14ac:dyDescent="0.25">
      <c r="A2" s="74" t="s">
        <v>6</v>
      </c>
      <c r="B2" s="80">
        <v>6252000</v>
      </c>
      <c r="C2" s="75">
        <v>6385000</v>
      </c>
      <c r="D2" s="75">
        <v>6783000</v>
      </c>
      <c r="E2" s="75">
        <v>6942000</v>
      </c>
      <c r="F2" s="75">
        <v>7106000</v>
      </c>
      <c r="G2" s="75">
        <v>7276000</v>
      </c>
      <c r="I2" s="77"/>
      <c r="J2" s="77"/>
      <c r="K2" s="77"/>
    </row>
    <row r="3" spans="1:11" s="76" customFormat="1" x14ac:dyDescent="0.25">
      <c r="A3" s="78" t="s">
        <v>32</v>
      </c>
      <c r="B3" s="79">
        <v>0</v>
      </c>
      <c r="C3" s="79">
        <v>0</v>
      </c>
      <c r="D3" s="79">
        <v>0</v>
      </c>
      <c r="E3" s="79">
        <v>0</v>
      </c>
      <c r="F3" s="79">
        <v>0</v>
      </c>
      <c r="G3" s="79">
        <v>0</v>
      </c>
      <c r="I3" s="77"/>
      <c r="J3" s="77"/>
      <c r="K3" s="77"/>
    </row>
    <row r="4" spans="1:11" s="45" customFormat="1" x14ac:dyDescent="0.25">
      <c r="A4" s="6" t="s">
        <v>31</v>
      </c>
      <c r="B4" s="7">
        <f>B2-B3</f>
        <v>6252000</v>
      </c>
      <c r="C4" s="7">
        <f t="shared" ref="C4:G4" si="0">C2-C3</f>
        <v>6385000</v>
      </c>
      <c r="D4" s="7">
        <f t="shared" si="0"/>
        <v>6783000</v>
      </c>
      <c r="E4" s="7">
        <f t="shared" si="0"/>
        <v>6942000</v>
      </c>
      <c r="F4" s="7">
        <f t="shared" si="0"/>
        <v>7106000</v>
      </c>
      <c r="G4" s="7">
        <f t="shared" si="0"/>
        <v>7276000</v>
      </c>
      <c r="I4" s="46"/>
      <c r="J4" s="46"/>
      <c r="K4" s="46"/>
    </row>
    <row r="5" spans="1:11" s="5" customFormat="1" x14ac:dyDescent="0.25">
      <c r="A5" s="84"/>
      <c r="B5" s="85"/>
      <c r="C5" s="85"/>
      <c r="D5" s="85"/>
      <c r="E5" s="85"/>
      <c r="F5" s="85"/>
      <c r="G5" s="86"/>
      <c r="H5" s="3"/>
      <c r="I5" s="4"/>
      <c r="J5" s="4"/>
      <c r="K5" s="4"/>
    </row>
    <row r="6" spans="1:11" s="5" customFormat="1" x14ac:dyDescent="0.25">
      <c r="A6" s="10" t="s">
        <v>7</v>
      </c>
      <c r="B6" s="87"/>
      <c r="C6" s="88"/>
      <c r="D6" s="88"/>
      <c r="E6" s="88"/>
      <c r="F6" s="88"/>
      <c r="G6" s="89"/>
      <c r="H6" s="3"/>
      <c r="I6" s="4"/>
      <c r="J6" s="4"/>
      <c r="K6" s="4"/>
    </row>
    <row r="7" spans="1:11" s="5" customFormat="1" x14ac:dyDescent="0.25">
      <c r="A7" s="11" t="s">
        <v>8</v>
      </c>
      <c r="B7" s="12">
        <f t="shared" ref="B7:G7" si="1">B8*B9</f>
        <v>5460000</v>
      </c>
      <c r="C7" s="13">
        <f t="shared" si="1"/>
        <v>4760000</v>
      </c>
      <c r="D7" s="13">
        <f t="shared" si="1"/>
        <v>4950000</v>
      </c>
      <c r="E7" s="13">
        <f t="shared" si="1"/>
        <v>4800000</v>
      </c>
      <c r="F7" s="13">
        <f t="shared" si="1"/>
        <v>4960000</v>
      </c>
      <c r="G7" s="13">
        <f t="shared" si="1"/>
        <v>5220000</v>
      </c>
      <c r="H7" s="14"/>
      <c r="I7" s="4"/>
      <c r="J7" s="4"/>
      <c r="K7" s="4"/>
    </row>
    <row r="8" spans="1:11" s="5" customFormat="1" x14ac:dyDescent="0.25">
      <c r="A8" s="15" t="s">
        <v>9</v>
      </c>
      <c r="B8" s="16">
        <v>78000</v>
      </c>
      <c r="C8" s="16">
        <v>68000</v>
      </c>
      <c r="D8" s="16">
        <v>66000</v>
      </c>
      <c r="E8" s="16">
        <v>64000</v>
      </c>
      <c r="F8" s="16">
        <v>62000</v>
      </c>
      <c r="G8" s="16">
        <v>60000</v>
      </c>
      <c r="H8" s="14"/>
      <c r="I8" s="4"/>
      <c r="J8" s="4"/>
      <c r="K8" s="4"/>
    </row>
    <row r="9" spans="1:11" s="5" customFormat="1" x14ac:dyDescent="0.25">
      <c r="A9" s="17" t="s">
        <v>10</v>
      </c>
      <c r="B9" s="18">
        <v>70</v>
      </c>
      <c r="C9" s="19">
        <v>70</v>
      </c>
      <c r="D9" s="19">
        <v>75</v>
      </c>
      <c r="E9" s="19">
        <v>75</v>
      </c>
      <c r="F9" s="19">
        <v>80</v>
      </c>
      <c r="G9" s="19">
        <v>87</v>
      </c>
      <c r="H9" s="83"/>
      <c r="I9" s="4"/>
      <c r="J9" s="4"/>
      <c r="K9" s="4"/>
    </row>
    <row r="10" spans="1:11" s="20" customFormat="1" x14ac:dyDescent="0.25">
      <c r="A10" s="21" t="s">
        <v>11</v>
      </c>
      <c r="B10" s="22">
        <v>2800000</v>
      </c>
      <c r="C10" s="23">
        <f>B18</f>
        <v>2058000</v>
      </c>
      <c r="D10" s="23">
        <f>C18</f>
        <v>483000</v>
      </c>
      <c r="E10" s="23">
        <f>D18</f>
        <v>767000</v>
      </c>
      <c r="F10" s="23">
        <f>E18</f>
        <v>742000</v>
      </c>
      <c r="G10" s="23">
        <f>F18</f>
        <v>713000</v>
      </c>
      <c r="H10" s="82"/>
      <c r="I10" s="24"/>
      <c r="J10" s="24"/>
      <c r="K10" s="24"/>
    </row>
    <row r="11" spans="1:11" s="20" customFormat="1" x14ac:dyDescent="0.25">
      <c r="A11" s="25" t="s">
        <v>12</v>
      </c>
      <c r="B11" s="26">
        <v>50000</v>
      </c>
      <c r="C11" s="27">
        <v>50000</v>
      </c>
      <c r="D11" s="27">
        <v>50000</v>
      </c>
      <c r="E11" s="27">
        <v>50000</v>
      </c>
      <c r="F11" s="27">
        <v>50000</v>
      </c>
      <c r="G11" s="27">
        <v>50000</v>
      </c>
      <c r="I11" s="24"/>
      <c r="J11" s="24"/>
      <c r="K11" s="24"/>
    </row>
    <row r="12" spans="1:11" s="20" customFormat="1" x14ac:dyDescent="0.25">
      <c r="A12" s="28" t="s">
        <v>13</v>
      </c>
      <c r="B12" s="29"/>
      <c r="C12" s="30">
        <f>C13*C14</f>
        <v>0</v>
      </c>
      <c r="D12" s="12">
        <f>D13*D14</f>
        <v>2067000</v>
      </c>
      <c r="E12" s="12">
        <f>E13*E14</f>
        <v>2067000</v>
      </c>
      <c r="F12" s="12">
        <f>F13*F14</f>
        <v>2067000</v>
      </c>
      <c r="G12" s="12">
        <f>G13*G14</f>
        <v>2067000</v>
      </c>
      <c r="I12" s="24"/>
      <c r="J12" s="24"/>
      <c r="K12" s="24"/>
    </row>
    <row r="13" spans="1:11" s="20" customFormat="1" x14ac:dyDescent="0.25">
      <c r="A13" s="31" t="s">
        <v>14</v>
      </c>
      <c r="B13" s="32"/>
      <c r="C13" s="33"/>
      <c r="D13" s="19">
        <v>7800</v>
      </c>
      <c r="E13" s="19">
        <v>7800</v>
      </c>
      <c r="F13" s="19">
        <v>7800</v>
      </c>
      <c r="G13" s="19">
        <v>7800</v>
      </c>
      <c r="I13" s="24"/>
      <c r="J13" s="24"/>
      <c r="K13" s="24"/>
    </row>
    <row r="14" spans="1:11" s="14" customFormat="1" x14ac:dyDescent="0.25">
      <c r="A14" s="34" t="s">
        <v>15</v>
      </c>
      <c r="B14" s="32"/>
      <c r="C14" s="35">
        <v>275</v>
      </c>
      <c r="D14" s="16">
        <v>265</v>
      </c>
      <c r="E14" s="16">
        <v>265</v>
      </c>
      <c r="F14" s="16">
        <v>265</v>
      </c>
      <c r="G14" s="16">
        <v>265</v>
      </c>
      <c r="I14" s="36"/>
      <c r="J14" s="36"/>
      <c r="K14" s="36"/>
    </row>
    <row r="15" spans="1:11" x14ac:dyDescent="0.25">
      <c r="A15" s="37" t="s">
        <v>16</v>
      </c>
      <c r="B15" s="32"/>
      <c r="C15" s="38">
        <v>0</v>
      </c>
      <c r="D15" s="39">
        <v>0</v>
      </c>
      <c r="E15" s="39">
        <v>0</v>
      </c>
      <c r="F15" s="39">
        <v>0</v>
      </c>
      <c r="G15" s="39">
        <v>0</v>
      </c>
    </row>
    <row r="16" spans="1:11" x14ac:dyDescent="0.25">
      <c r="A16" s="10" t="s">
        <v>17</v>
      </c>
      <c r="B16" s="12">
        <f t="shared" ref="B16:G16" si="2">SUM(B7:B7,+B10+B11+B12,B15)</f>
        <v>8310000</v>
      </c>
      <c r="C16" s="12">
        <f>SUM(C7:C7,+C10+C11+C12,C15)</f>
        <v>6868000</v>
      </c>
      <c r="D16" s="12">
        <f t="shared" si="2"/>
        <v>7550000</v>
      </c>
      <c r="E16" s="12">
        <f t="shared" si="2"/>
        <v>7684000</v>
      </c>
      <c r="F16" s="12">
        <f t="shared" si="2"/>
        <v>7819000</v>
      </c>
      <c r="G16" s="12">
        <f t="shared" si="2"/>
        <v>8050000</v>
      </c>
    </row>
    <row r="17" spans="1:11" s="8" customFormat="1" x14ac:dyDescent="0.25">
      <c r="A17" s="42"/>
      <c r="B17" s="43"/>
      <c r="C17" s="43"/>
      <c r="D17" s="43"/>
      <c r="E17" s="43"/>
      <c r="F17" s="43"/>
      <c r="G17" s="43"/>
      <c r="I17" s="9"/>
      <c r="J17" s="9"/>
      <c r="K17" s="9"/>
    </row>
    <row r="18" spans="1:11" s="45" customFormat="1" x14ac:dyDescent="0.25">
      <c r="A18" s="10" t="s">
        <v>18</v>
      </c>
      <c r="B18" s="44">
        <f>B16-B4</f>
        <v>2058000</v>
      </c>
      <c r="C18" s="44">
        <f>C16-C4</f>
        <v>483000</v>
      </c>
      <c r="D18" s="44">
        <f t="shared" ref="D18:G18" si="3">D16-D4</f>
        <v>767000</v>
      </c>
      <c r="E18" s="44">
        <f t="shared" si="3"/>
        <v>742000</v>
      </c>
      <c r="F18" s="44">
        <f t="shared" si="3"/>
        <v>713000</v>
      </c>
      <c r="G18" s="44">
        <f t="shared" si="3"/>
        <v>774000</v>
      </c>
      <c r="I18" s="46"/>
      <c r="J18" s="46"/>
      <c r="K18" s="46"/>
    </row>
    <row r="19" spans="1:11" s="8" customFormat="1" x14ac:dyDescent="0.25">
      <c r="A19" s="47"/>
      <c r="B19" s="46"/>
      <c r="C19" s="46"/>
      <c r="D19" s="46"/>
      <c r="E19" s="46"/>
      <c r="F19" s="46"/>
      <c r="G19" s="46"/>
      <c r="I19" s="9"/>
      <c r="J19" s="9"/>
      <c r="K19" s="9"/>
    </row>
    <row r="20" spans="1:11" s="8" customFormat="1" x14ac:dyDescent="0.25">
      <c r="A20" s="67" t="s">
        <v>24</v>
      </c>
      <c r="B20" s="46"/>
      <c r="C20" s="46"/>
      <c r="D20" s="46"/>
      <c r="E20" s="46"/>
      <c r="F20" s="46"/>
      <c r="G20" s="46"/>
      <c r="I20" s="9"/>
      <c r="J20" s="9"/>
      <c r="K20" s="9"/>
    </row>
    <row r="21" spans="1:11" s="8" customFormat="1" x14ac:dyDescent="0.25">
      <c r="A21" s="47"/>
      <c r="B21" s="46"/>
      <c r="C21" s="46"/>
      <c r="D21" s="46"/>
      <c r="E21" s="46"/>
      <c r="F21" s="46"/>
      <c r="G21" s="46"/>
      <c r="I21" s="9"/>
      <c r="J21" s="9"/>
      <c r="K21" s="9"/>
    </row>
    <row r="22" spans="1:11" s="8" customFormat="1" ht="14.4" x14ac:dyDescent="0.3">
      <c r="A22" s="49" t="s">
        <v>19</v>
      </c>
      <c r="B22" s="50"/>
      <c r="C22" s="50"/>
      <c r="D22" s="50"/>
      <c r="E22" s="50"/>
      <c r="F22" s="51"/>
      <c r="G22" s="51"/>
      <c r="I22" s="9"/>
      <c r="J22" s="9"/>
      <c r="K22" s="9"/>
    </row>
    <row r="23" spans="1:11" s="8" customFormat="1" ht="14.4" x14ac:dyDescent="0.3">
      <c r="A23" s="49" t="s">
        <v>20</v>
      </c>
      <c r="B23" s="50"/>
      <c r="C23" s="50"/>
      <c r="D23" s="50"/>
      <c r="E23" s="50"/>
      <c r="F23" s="51"/>
      <c r="G23" s="51"/>
      <c r="I23" s="9"/>
      <c r="J23" s="9"/>
      <c r="K23" s="9"/>
    </row>
    <row r="24" spans="1:11" s="8" customFormat="1" ht="14.4" x14ac:dyDescent="0.3">
      <c r="A24" s="47"/>
      <c r="B24" s="50"/>
      <c r="C24" s="50"/>
      <c r="D24" s="50"/>
      <c r="E24" s="50"/>
      <c r="F24" s="51"/>
      <c r="G24" s="51"/>
      <c r="I24" s="9"/>
      <c r="J24" s="9"/>
      <c r="K24" s="9"/>
    </row>
    <row r="25" spans="1:11" s="45" customFormat="1" ht="14.4" x14ac:dyDescent="0.3">
      <c r="A25" s="52" t="s">
        <v>21</v>
      </c>
      <c r="B25" s="46" t="s">
        <v>22</v>
      </c>
      <c r="C25" s="46" t="s">
        <v>23</v>
      </c>
      <c r="D25" s="53"/>
      <c r="F25" s="54"/>
      <c r="G25" s="54"/>
      <c r="I25" s="46"/>
      <c r="J25" s="46"/>
      <c r="K25" s="46"/>
    </row>
    <row r="26" spans="1:11" s="8" customFormat="1" ht="14.4" x14ac:dyDescent="0.3">
      <c r="A26" s="55">
        <v>2021</v>
      </c>
      <c r="B26" s="56">
        <v>2023</v>
      </c>
      <c r="C26" s="57">
        <v>90500</v>
      </c>
      <c r="D26" s="57"/>
      <c r="F26" s="51"/>
      <c r="G26" s="51"/>
      <c r="I26" s="9"/>
      <c r="J26" s="9"/>
      <c r="K26" s="9"/>
    </row>
    <row r="27" spans="1:11" s="8" customFormat="1" ht="14.4" x14ac:dyDescent="0.3">
      <c r="A27" s="55">
        <v>2022</v>
      </c>
      <c r="B27" s="56">
        <v>2024</v>
      </c>
      <c r="C27" s="57">
        <v>82000</v>
      </c>
      <c r="D27" s="57"/>
      <c r="F27" s="51"/>
      <c r="G27" s="51"/>
      <c r="I27" s="9"/>
      <c r="J27" s="9"/>
      <c r="K27" s="9"/>
    </row>
    <row r="28" spans="1:11" s="8" customFormat="1" ht="14.4" x14ac:dyDescent="0.3">
      <c r="A28" s="55">
        <v>2023</v>
      </c>
      <c r="B28" s="56">
        <v>2025</v>
      </c>
      <c r="C28" s="57">
        <v>78000</v>
      </c>
      <c r="D28" s="57"/>
      <c r="F28" s="51"/>
      <c r="G28" s="51"/>
      <c r="I28" s="9"/>
      <c r="J28" s="9"/>
      <c r="K28" s="9"/>
    </row>
    <row r="29" spans="1:11" s="8" customFormat="1" x14ac:dyDescent="0.25">
      <c r="A29" s="57"/>
      <c r="B29" s="56"/>
      <c r="C29" s="55"/>
      <c r="D29" s="50"/>
      <c r="E29" s="50"/>
      <c r="F29" s="48"/>
      <c r="G29" s="48"/>
      <c r="I29" s="9"/>
      <c r="J29" s="9"/>
      <c r="K29" s="9"/>
    </row>
    <row r="30" spans="1:11" s="8" customFormat="1" x14ac:dyDescent="0.25">
      <c r="A30" s="57"/>
      <c r="B30" s="56"/>
      <c r="C30" s="55"/>
      <c r="D30" s="50"/>
      <c r="E30" s="50"/>
      <c r="F30" s="48"/>
      <c r="G30" s="48"/>
      <c r="I30" s="9"/>
      <c r="J30" s="9"/>
      <c r="K30" s="9"/>
    </row>
    <row r="31" spans="1:11" s="8" customFormat="1" x14ac:dyDescent="0.25">
      <c r="A31" s="57"/>
      <c r="B31" s="56"/>
      <c r="C31" s="55"/>
      <c r="D31" s="50"/>
      <c r="E31" s="50"/>
      <c r="F31" s="48"/>
      <c r="G31" s="48"/>
      <c r="I31" s="9"/>
      <c r="J31" s="9"/>
      <c r="K31" s="9"/>
    </row>
    <row r="32" spans="1:11" s="8" customFormat="1" x14ac:dyDescent="0.25">
      <c r="A32" s="57"/>
      <c r="B32" s="56"/>
      <c r="C32" s="55"/>
      <c r="D32" s="50"/>
      <c r="E32" s="50"/>
      <c r="F32" s="48"/>
      <c r="G32" s="48"/>
      <c r="I32" s="9"/>
      <c r="J32" s="9"/>
      <c r="K32" s="9"/>
    </row>
    <row r="33" spans="1:13" s="8" customFormat="1" x14ac:dyDescent="0.25">
      <c r="A33" s="57"/>
      <c r="B33" s="56"/>
      <c r="C33" s="55"/>
      <c r="D33" s="50"/>
      <c r="E33" s="50"/>
      <c r="F33" s="48"/>
      <c r="G33" s="48"/>
      <c r="I33" s="9"/>
      <c r="J33" s="9"/>
      <c r="K33" s="9"/>
    </row>
    <row r="34" spans="1:13" s="8" customFormat="1" x14ac:dyDescent="0.25">
      <c r="A34" s="47"/>
      <c r="B34" s="50"/>
      <c r="C34" s="50"/>
      <c r="D34" s="50"/>
      <c r="E34" s="50"/>
      <c r="F34" s="48"/>
      <c r="G34" s="48"/>
      <c r="I34" s="9"/>
      <c r="J34" s="9"/>
      <c r="K34" s="9"/>
    </row>
    <row r="35" spans="1:13" s="8" customFormat="1" x14ac:dyDescent="0.25">
      <c r="A35" s="47"/>
      <c r="B35" s="50"/>
      <c r="C35" s="50"/>
      <c r="D35" s="50"/>
      <c r="E35" s="50"/>
      <c r="F35" s="48"/>
      <c r="G35" s="48"/>
      <c r="I35" s="9"/>
      <c r="J35" s="9"/>
      <c r="K35" s="9"/>
    </row>
    <row r="36" spans="1:13" s="48" customFormat="1" ht="13.8" x14ac:dyDescent="0.3">
      <c r="A36" s="58"/>
      <c r="B36" s="59"/>
      <c r="C36" s="59"/>
      <c r="D36" s="59"/>
      <c r="E36" s="59"/>
      <c r="H36" s="8"/>
      <c r="I36" s="9"/>
      <c r="J36" s="9"/>
      <c r="K36" s="9"/>
      <c r="L36" s="8"/>
      <c r="M36" s="8"/>
    </row>
    <row r="37" spans="1:13" s="48" customFormat="1" ht="13.8" x14ac:dyDescent="0.3">
      <c r="A37" s="58"/>
      <c r="B37" s="60"/>
      <c r="C37" s="60"/>
      <c r="D37" s="60"/>
      <c r="E37" s="60"/>
      <c r="H37" s="8"/>
      <c r="I37" s="9"/>
      <c r="J37" s="9"/>
      <c r="K37" s="9"/>
      <c r="L37" s="8"/>
      <c r="M37" s="8"/>
    </row>
    <row r="38" spans="1:13" s="48" customFormat="1" ht="13.8" x14ac:dyDescent="0.3">
      <c r="A38" s="61"/>
      <c r="B38" s="60"/>
      <c r="C38" s="60"/>
      <c r="D38" s="60"/>
      <c r="E38" s="60"/>
      <c r="H38" s="8"/>
      <c r="I38" s="9"/>
      <c r="J38" s="9"/>
      <c r="K38" s="9"/>
      <c r="L38" s="8"/>
      <c r="M38" s="8"/>
    </row>
    <row r="39" spans="1:13" s="48" customFormat="1" ht="13.8" x14ac:dyDescent="0.3">
      <c r="A39" s="58"/>
      <c r="B39" s="59"/>
      <c r="C39" s="59"/>
      <c r="D39" s="59"/>
      <c r="E39" s="59"/>
      <c r="H39" s="8"/>
      <c r="I39" s="9"/>
      <c r="J39" s="9"/>
      <c r="K39" s="9"/>
      <c r="L39" s="8"/>
      <c r="M39" s="8"/>
    </row>
    <row r="40" spans="1:13" s="48" customFormat="1" ht="13.8" x14ac:dyDescent="0.3">
      <c r="A40" s="58"/>
      <c r="B40" s="60"/>
      <c r="C40" s="60"/>
      <c r="D40" s="60"/>
      <c r="E40" s="60"/>
      <c r="H40" s="8"/>
      <c r="I40" s="9"/>
      <c r="J40" s="9"/>
      <c r="K40" s="9"/>
      <c r="L40" s="8"/>
      <c r="M40" s="8"/>
    </row>
    <row r="41" spans="1:13" s="48" customFormat="1" ht="13.8" x14ac:dyDescent="0.3">
      <c r="A41" s="61"/>
      <c r="B41" s="60"/>
      <c r="C41" s="60"/>
      <c r="D41" s="60"/>
      <c r="E41" s="60"/>
      <c r="H41" s="8"/>
      <c r="I41" s="9"/>
      <c r="J41" s="9"/>
      <c r="K41" s="9"/>
      <c r="L41" s="8"/>
      <c r="M41" s="8"/>
    </row>
    <row r="42" spans="1:13" s="48" customFormat="1" ht="13.8" x14ac:dyDescent="0.3">
      <c r="A42" s="58"/>
      <c r="B42" s="59"/>
      <c r="C42" s="59"/>
      <c r="D42" s="59"/>
      <c r="E42" s="59"/>
      <c r="H42" s="8"/>
      <c r="I42" s="9"/>
      <c r="J42" s="9"/>
      <c r="K42" s="9"/>
      <c r="L42" s="8"/>
      <c r="M42" s="8"/>
    </row>
    <row r="43" spans="1:13" s="64" customFormat="1" ht="13.8" x14ac:dyDescent="0.3">
      <c r="A43" s="62"/>
      <c r="B43" s="63"/>
      <c r="C43" s="63"/>
      <c r="D43" s="63"/>
      <c r="E43" s="63"/>
      <c r="H43" s="40"/>
      <c r="I43" s="41"/>
      <c r="J43" s="41"/>
      <c r="K43" s="41"/>
      <c r="L43" s="40"/>
      <c r="M43" s="40"/>
    </row>
    <row r="44" spans="1:13" s="64" customFormat="1" ht="13.8" x14ac:dyDescent="0.3">
      <c r="A44" s="65"/>
      <c r="B44" s="63"/>
      <c r="C44" s="63"/>
      <c r="D44" s="63"/>
      <c r="E44" s="63"/>
      <c r="H44" s="40"/>
      <c r="I44" s="41"/>
      <c r="J44" s="41"/>
      <c r="K44" s="41"/>
      <c r="L44" s="40"/>
      <c r="M44" s="40"/>
    </row>
  </sheetData>
  <protectedRanges>
    <protectedRange sqref="B6:G6 B8:G8 B1:G1 A5:G5 A7:G7 A9:G17" name="Range1"/>
    <protectedRange sqref="A18" name="Range1_1_2"/>
    <protectedRange sqref="A6" name="Range1_3"/>
    <protectedRange sqref="A8" name="Range1_2"/>
  </protectedRanges>
  <mergeCells count="2">
    <mergeCell ref="A5:G5"/>
    <mergeCell ref="B6:G6"/>
  </mergeCells>
  <pageMargins left="0.7" right="0.7" top="0.75" bottom="0.75" header="0.3" footer="0.3"/>
  <pageSetup fitToHeight="3" orientation="landscape" r:id="rId1"/>
  <headerFooter>
    <oddFooter>&amp;C&amp;P</oddFooter>
  </headerFooter>
  <ignoredErrors>
    <ignoredError sqref="B7:G7 B14:G17 B13:C13 B10:G12 B9:C9 B18:G18 B8" unlockedFormula="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DECE8-6DAF-498C-B037-418F651457E3}">
  <dimension ref="A1:M44"/>
  <sheetViews>
    <sheetView showGridLines="0" zoomScale="190" zoomScaleNormal="190" workbookViewId="0">
      <pane ySplit="1" topLeftCell="A2" activePane="bottomLeft" state="frozen"/>
      <selection pane="bottomLeft" activeCell="H9" sqref="H9"/>
    </sheetView>
  </sheetViews>
  <sheetFormatPr defaultColWidth="9.109375" defaultRowHeight="13.2" x14ac:dyDescent="0.25"/>
  <cols>
    <col min="1" max="1" width="37.6640625" style="66" customWidth="1"/>
    <col min="2" max="3" width="12.33203125" style="36" customWidth="1"/>
    <col min="4" max="5" width="11.6640625" style="36" customWidth="1"/>
    <col min="6" max="6" width="11.6640625" style="64" customWidth="1"/>
    <col min="7" max="7" width="11.88671875" style="64" customWidth="1"/>
    <col min="8" max="8" width="15.6640625" style="40" customWidth="1"/>
    <col min="9" max="10" width="9.109375" style="41"/>
    <col min="11" max="11" width="15.33203125" style="41" customWidth="1"/>
    <col min="12" max="13" width="9.109375" style="40" hidden="1" customWidth="1"/>
    <col min="14" max="16384" width="9.109375" style="40"/>
  </cols>
  <sheetData>
    <row r="1" spans="1:11" s="5" customFormat="1" ht="39.6" x14ac:dyDescent="0.25">
      <c r="A1" s="1" t="s">
        <v>0</v>
      </c>
      <c r="B1" s="2" t="s">
        <v>33</v>
      </c>
      <c r="C1" s="2" t="s">
        <v>1</v>
      </c>
      <c r="D1" s="2" t="s">
        <v>2</v>
      </c>
      <c r="E1" s="2" t="s">
        <v>3</v>
      </c>
      <c r="F1" s="2" t="s">
        <v>4</v>
      </c>
      <c r="G1" s="2" t="s">
        <v>5</v>
      </c>
      <c r="H1" s="3"/>
      <c r="I1" s="4"/>
      <c r="J1" s="4"/>
      <c r="K1" s="4"/>
    </row>
    <row r="2" spans="1:11" s="76" customFormat="1" x14ac:dyDescent="0.25">
      <c r="A2" s="74" t="s">
        <v>6</v>
      </c>
      <c r="B2" s="80">
        <v>6252000</v>
      </c>
      <c r="C2" s="75">
        <v>6385000</v>
      </c>
      <c r="D2" s="75">
        <v>6783000</v>
      </c>
      <c r="E2" s="75">
        <v>6942000</v>
      </c>
      <c r="F2" s="75">
        <v>7106000</v>
      </c>
      <c r="G2" s="75">
        <v>7276000</v>
      </c>
      <c r="I2" s="77"/>
      <c r="J2" s="77"/>
      <c r="K2" s="77"/>
    </row>
    <row r="3" spans="1:11" s="76" customFormat="1" x14ac:dyDescent="0.25">
      <c r="A3" s="78" t="s">
        <v>32</v>
      </c>
      <c r="B3" s="79">
        <v>0</v>
      </c>
      <c r="C3" s="79">
        <v>0</v>
      </c>
      <c r="D3" s="79">
        <v>2000000</v>
      </c>
      <c r="E3" s="79">
        <v>2000000</v>
      </c>
      <c r="F3" s="79">
        <v>2000000</v>
      </c>
      <c r="G3" s="79">
        <v>2000000</v>
      </c>
      <c r="I3" s="77"/>
      <c r="J3" s="77"/>
      <c r="K3" s="77"/>
    </row>
    <row r="4" spans="1:11" s="45" customFormat="1" x14ac:dyDescent="0.25">
      <c r="A4" s="6" t="s">
        <v>31</v>
      </c>
      <c r="B4" s="7">
        <f>B2-B3</f>
        <v>6252000</v>
      </c>
      <c r="C4" s="7">
        <f t="shared" ref="C4:G4" si="0">C2-C3</f>
        <v>6385000</v>
      </c>
      <c r="D4" s="7">
        <f t="shared" si="0"/>
        <v>4783000</v>
      </c>
      <c r="E4" s="7">
        <f t="shared" si="0"/>
        <v>4942000</v>
      </c>
      <c r="F4" s="7">
        <f t="shared" si="0"/>
        <v>5106000</v>
      </c>
      <c r="G4" s="7">
        <f t="shared" si="0"/>
        <v>5276000</v>
      </c>
      <c r="I4" s="46"/>
      <c r="J4" s="46"/>
      <c r="K4" s="46"/>
    </row>
    <row r="5" spans="1:11" s="5" customFormat="1" x14ac:dyDescent="0.25">
      <c r="A5" s="84"/>
      <c r="B5" s="85"/>
      <c r="C5" s="85"/>
      <c r="D5" s="85"/>
      <c r="E5" s="85"/>
      <c r="F5" s="85"/>
      <c r="G5" s="86"/>
      <c r="H5" s="3"/>
      <c r="I5" s="4"/>
      <c r="J5" s="4"/>
      <c r="K5" s="4"/>
    </row>
    <row r="6" spans="1:11" s="5" customFormat="1" x14ac:dyDescent="0.25">
      <c r="A6" s="10" t="s">
        <v>7</v>
      </c>
      <c r="B6" s="87"/>
      <c r="C6" s="88"/>
      <c r="D6" s="88"/>
      <c r="E6" s="88"/>
      <c r="F6" s="88"/>
      <c r="G6" s="89"/>
      <c r="H6" s="3"/>
      <c r="I6" s="4"/>
      <c r="J6" s="4"/>
      <c r="K6" s="4"/>
    </row>
    <row r="7" spans="1:11" s="5" customFormat="1" x14ac:dyDescent="0.25">
      <c r="A7" s="11" t="s">
        <v>8</v>
      </c>
      <c r="B7" s="12">
        <f t="shared" ref="B7:G7" si="1">B8*B9</f>
        <v>5460000</v>
      </c>
      <c r="C7" s="13">
        <f t="shared" si="1"/>
        <v>4760000</v>
      </c>
      <c r="D7" s="13">
        <f t="shared" si="1"/>
        <v>4950000</v>
      </c>
      <c r="E7" s="13">
        <f t="shared" si="1"/>
        <v>4928000</v>
      </c>
      <c r="F7" s="13">
        <f t="shared" si="1"/>
        <v>5084000</v>
      </c>
      <c r="G7" s="13">
        <f t="shared" si="1"/>
        <v>5220000</v>
      </c>
      <c r="H7" s="14"/>
      <c r="I7" s="4"/>
      <c r="J7" s="4"/>
      <c r="K7" s="4"/>
    </row>
    <row r="8" spans="1:11" s="5" customFormat="1" x14ac:dyDescent="0.25">
      <c r="A8" s="15" t="s">
        <v>9</v>
      </c>
      <c r="B8" s="16">
        <v>78000</v>
      </c>
      <c r="C8" s="16">
        <v>68000</v>
      </c>
      <c r="D8" s="16">
        <v>66000</v>
      </c>
      <c r="E8" s="16">
        <v>64000</v>
      </c>
      <c r="F8" s="16">
        <v>62000</v>
      </c>
      <c r="G8" s="16">
        <v>60000</v>
      </c>
      <c r="H8" s="14"/>
      <c r="I8" s="4"/>
      <c r="J8" s="4"/>
      <c r="K8" s="4"/>
    </row>
    <row r="9" spans="1:11" s="5" customFormat="1" x14ac:dyDescent="0.25">
      <c r="A9" s="17" t="s">
        <v>10</v>
      </c>
      <c r="B9" s="18">
        <v>70</v>
      </c>
      <c r="C9" s="19">
        <v>70</v>
      </c>
      <c r="D9" s="19">
        <v>75</v>
      </c>
      <c r="E9" s="19">
        <v>77</v>
      </c>
      <c r="F9" s="19">
        <v>82</v>
      </c>
      <c r="G9" s="19">
        <v>87</v>
      </c>
      <c r="H9" s="83"/>
      <c r="I9" s="4"/>
      <c r="J9" s="4"/>
      <c r="K9" s="4"/>
    </row>
    <row r="10" spans="1:11" s="20" customFormat="1" x14ac:dyDescent="0.25">
      <c r="A10" s="21" t="s">
        <v>11</v>
      </c>
      <c r="B10" s="22">
        <v>2800000</v>
      </c>
      <c r="C10" s="23">
        <f>B18</f>
        <v>2058000</v>
      </c>
      <c r="D10" s="23">
        <f>C18</f>
        <v>483000</v>
      </c>
      <c r="E10" s="23">
        <f>D18</f>
        <v>700000</v>
      </c>
      <c r="F10" s="23">
        <f>E18</f>
        <v>736000</v>
      </c>
      <c r="G10" s="23">
        <f>F18</f>
        <v>764000</v>
      </c>
      <c r="I10" s="24"/>
      <c r="J10" s="24"/>
      <c r="K10" s="24"/>
    </row>
    <row r="11" spans="1:11" s="20" customFormat="1" x14ac:dyDescent="0.25">
      <c r="A11" s="25" t="s">
        <v>12</v>
      </c>
      <c r="B11" s="26">
        <v>50000</v>
      </c>
      <c r="C11" s="27">
        <v>50000</v>
      </c>
      <c r="D11" s="27">
        <v>50000</v>
      </c>
      <c r="E11" s="27">
        <v>50000</v>
      </c>
      <c r="F11" s="27">
        <v>50000</v>
      </c>
      <c r="G11" s="27">
        <v>50000</v>
      </c>
      <c r="I11" s="24"/>
      <c r="J11" s="24"/>
      <c r="K11" s="24"/>
    </row>
    <row r="12" spans="1:11" s="20" customFormat="1" x14ac:dyDescent="0.25">
      <c r="A12" s="28" t="s">
        <v>13</v>
      </c>
      <c r="B12" s="29"/>
      <c r="C12" s="30">
        <f>C13*C14</f>
        <v>0</v>
      </c>
      <c r="D12" s="12">
        <f>D13*D14</f>
        <v>0</v>
      </c>
      <c r="E12" s="12">
        <f>E13*E14</f>
        <v>0</v>
      </c>
      <c r="F12" s="12">
        <f>F13*F14</f>
        <v>0</v>
      </c>
      <c r="G12" s="12">
        <f>G13*G14</f>
        <v>0</v>
      </c>
      <c r="I12" s="24"/>
      <c r="J12" s="24"/>
      <c r="K12" s="24"/>
    </row>
    <row r="13" spans="1:11" s="20" customFormat="1" x14ac:dyDescent="0.25">
      <c r="A13" s="31" t="s">
        <v>14</v>
      </c>
      <c r="B13" s="32"/>
      <c r="C13" s="33"/>
      <c r="D13" s="19">
        <v>0</v>
      </c>
      <c r="E13" s="19">
        <v>0</v>
      </c>
      <c r="F13" s="19">
        <v>0</v>
      </c>
      <c r="G13" s="19">
        <v>0</v>
      </c>
      <c r="I13" s="24"/>
      <c r="J13" s="24"/>
      <c r="K13" s="24"/>
    </row>
    <row r="14" spans="1:11" s="14" customFormat="1" x14ac:dyDescent="0.25">
      <c r="A14" s="34" t="s">
        <v>15</v>
      </c>
      <c r="B14" s="32"/>
      <c r="C14" s="35">
        <v>275</v>
      </c>
      <c r="D14" s="16">
        <v>265</v>
      </c>
      <c r="E14" s="16">
        <v>265</v>
      </c>
      <c r="F14" s="16">
        <v>265</v>
      </c>
      <c r="G14" s="16">
        <v>265</v>
      </c>
      <c r="I14" s="36"/>
      <c r="J14" s="36"/>
      <c r="K14" s="36"/>
    </row>
    <row r="15" spans="1:11" x14ac:dyDescent="0.25">
      <c r="A15" s="37" t="s">
        <v>16</v>
      </c>
      <c r="B15" s="32"/>
      <c r="C15" s="38">
        <v>0</v>
      </c>
      <c r="D15" s="38">
        <v>0</v>
      </c>
      <c r="E15" s="38">
        <v>0</v>
      </c>
      <c r="F15" s="38">
        <v>0</v>
      </c>
      <c r="G15" s="38">
        <v>0</v>
      </c>
    </row>
    <row r="16" spans="1:11" x14ac:dyDescent="0.25">
      <c r="A16" s="10" t="s">
        <v>17</v>
      </c>
      <c r="B16" s="12">
        <f t="shared" ref="B16:G16" si="2">SUM(B7:B7,+B10+B11+B12,B15)</f>
        <v>8310000</v>
      </c>
      <c r="C16" s="12">
        <f>SUM(C7:C7,+C10+C11+C12,C15)</f>
        <v>6868000</v>
      </c>
      <c r="D16" s="12">
        <f t="shared" si="2"/>
        <v>5483000</v>
      </c>
      <c r="E16" s="12">
        <f t="shared" si="2"/>
        <v>5678000</v>
      </c>
      <c r="F16" s="12">
        <f t="shared" si="2"/>
        <v>5870000</v>
      </c>
      <c r="G16" s="12">
        <f t="shared" si="2"/>
        <v>6034000</v>
      </c>
    </row>
    <row r="17" spans="1:11" s="8" customFormat="1" x14ac:dyDescent="0.25">
      <c r="A17" s="42"/>
      <c r="B17" s="43"/>
      <c r="C17" s="43"/>
      <c r="D17" s="43"/>
      <c r="E17" s="43"/>
      <c r="F17" s="43"/>
      <c r="G17" s="43"/>
      <c r="I17" s="9"/>
      <c r="J17" s="9"/>
      <c r="K17" s="9"/>
    </row>
    <row r="18" spans="1:11" s="45" customFormat="1" x14ac:dyDescent="0.25">
      <c r="A18" s="10" t="s">
        <v>18</v>
      </c>
      <c r="B18" s="44">
        <f>B16-B4</f>
        <v>2058000</v>
      </c>
      <c r="C18" s="44">
        <f>C16-C4</f>
        <v>483000</v>
      </c>
      <c r="D18" s="44">
        <f t="shared" ref="D18:G18" si="3">D16-D4</f>
        <v>700000</v>
      </c>
      <c r="E18" s="44">
        <f t="shared" si="3"/>
        <v>736000</v>
      </c>
      <c r="F18" s="44">
        <f t="shared" si="3"/>
        <v>764000</v>
      </c>
      <c r="G18" s="44">
        <f t="shared" si="3"/>
        <v>758000</v>
      </c>
      <c r="I18" s="46"/>
      <c r="J18" s="46"/>
      <c r="K18" s="46"/>
    </row>
    <row r="19" spans="1:11" s="8" customFormat="1" x14ac:dyDescent="0.25">
      <c r="A19" s="47"/>
      <c r="B19" s="46"/>
      <c r="C19" s="46"/>
      <c r="D19" s="46"/>
      <c r="E19" s="46"/>
      <c r="F19" s="46"/>
      <c r="G19" s="46"/>
      <c r="I19" s="9"/>
      <c r="J19" s="9"/>
      <c r="K19" s="9"/>
    </row>
    <row r="20" spans="1:11" s="8" customFormat="1" x14ac:dyDescent="0.25">
      <c r="A20" s="67" t="s">
        <v>24</v>
      </c>
      <c r="B20" s="46"/>
      <c r="C20" s="46"/>
      <c r="D20" s="46"/>
      <c r="E20" s="46"/>
      <c r="F20" s="46"/>
      <c r="G20" s="43">
        <v>1621844.9999999998</v>
      </c>
      <c r="I20" s="9"/>
      <c r="J20" s="9"/>
      <c r="K20" s="9"/>
    </row>
    <row r="21" spans="1:11" s="8" customFormat="1" x14ac:dyDescent="0.25">
      <c r="A21" s="47"/>
      <c r="B21" s="46"/>
      <c r="C21" s="46"/>
      <c r="D21" s="46"/>
      <c r="E21" s="46"/>
      <c r="F21" s="46"/>
      <c r="G21" s="43">
        <v>1678609.5749999997</v>
      </c>
      <c r="I21" s="9"/>
      <c r="J21" s="9"/>
      <c r="K21" s="9"/>
    </row>
    <row r="22" spans="1:11" s="8" customFormat="1" ht="14.4" x14ac:dyDescent="0.3">
      <c r="A22" s="49" t="s">
        <v>19</v>
      </c>
      <c r="B22" s="50"/>
      <c r="C22" s="50"/>
      <c r="D22" s="50"/>
      <c r="E22" s="50"/>
      <c r="F22" s="51"/>
      <c r="G22" s="81">
        <v>1737360.9101249995</v>
      </c>
      <c r="I22" s="9"/>
      <c r="J22" s="9"/>
      <c r="K22" s="9"/>
    </row>
    <row r="23" spans="1:11" s="8" customFormat="1" ht="14.4" x14ac:dyDescent="0.3">
      <c r="A23" s="49" t="s">
        <v>20</v>
      </c>
      <c r="B23" s="50"/>
      <c r="C23" s="50"/>
      <c r="D23" s="50"/>
      <c r="E23" s="50"/>
      <c r="F23" s="51"/>
      <c r="G23" s="81">
        <v>1798168.5419793744</v>
      </c>
      <c r="I23" s="9"/>
      <c r="J23" s="9"/>
      <c r="K23" s="9"/>
    </row>
    <row r="24" spans="1:11" s="8" customFormat="1" ht="14.4" x14ac:dyDescent="0.3">
      <c r="A24" s="47"/>
      <c r="B24" s="50"/>
      <c r="C24" s="50"/>
      <c r="D24" s="50"/>
      <c r="E24" s="50"/>
      <c r="F24" s="51"/>
      <c r="G24" s="81">
        <v>1861104.4409486523</v>
      </c>
      <c r="I24" s="9"/>
      <c r="J24" s="9"/>
      <c r="K24" s="9"/>
    </row>
    <row r="25" spans="1:11" s="45" customFormat="1" ht="14.4" x14ac:dyDescent="0.3">
      <c r="A25" s="52" t="s">
        <v>21</v>
      </c>
      <c r="B25" s="46" t="s">
        <v>22</v>
      </c>
      <c r="C25" s="46" t="s">
        <v>23</v>
      </c>
      <c r="D25" s="53"/>
      <c r="F25" s="54"/>
      <c r="G25" s="54"/>
      <c r="I25" s="46"/>
      <c r="J25" s="46"/>
      <c r="K25" s="46"/>
    </row>
    <row r="26" spans="1:11" s="8" customFormat="1" ht="14.4" x14ac:dyDescent="0.3">
      <c r="A26" s="55">
        <v>2021</v>
      </c>
      <c r="B26" s="56">
        <v>2023</v>
      </c>
      <c r="C26" s="57">
        <v>90500</v>
      </c>
      <c r="D26" s="57"/>
      <c r="F26" s="51"/>
      <c r="G26" s="51"/>
      <c r="I26" s="9"/>
      <c r="J26" s="9"/>
      <c r="K26" s="9"/>
    </row>
    <row r="27" spans="1:11" s="8" customFormat="1" ht="14.4" x14ac:dyDescent="0.3">
      <c r="A27" s="55">
        <v>2022</v>
      </c>
      <c r="B27" s="56">
        <v>2024</v>
      </c>
      <c r="C27" s="57">
        <v>82000</v>
      </c>
      <c r="D27" s="57"/>
      <c r="F27" s="51"/>
      <c r="G27" s="51"/>
      <c r="I27" s="9"/>
      <c r="J27" s="9"/>
      <c r="K27" s="9"/>
    </row>
    <row r="28" spans="1:11" s="8" customFormat="1" ht="14.4" x14ac:dyDescent="0.3">
      <c r="A28" s="55">
        <v>2023</v>
      </c>
      <c r="B28" s="56">
        <v>2025</v>
      </c>
      <c r="C28" s="57">
        <v>78000</v>
      </c>
      <c r="D28" s="57"/>
      <c r="F28" s="51"/>
      <c r="G28" s="51"/>
      <c r="I28" s="9"/>
      <c r="J28" s="9"/>
      <c r="K28" s="9"/>
    </row>
    <row r="29" spans="1:11" s="8" customFormat="1" x14ac:dyDescent="0.25">
      <c r="A29" s="57"/>
      <c r="B29" s="56"/>
      <c r="C29" s="55"/>
      <c r="D29" s="50"/>
      <c r="E29" s="50"/>
      <c r="F29" s="48"/>
      <c r="G29" s="48"/>
      <c r="I29" s="9"/>
      <c r="J29" s="9"/>
      <c r="K29" s="9"/>
    </row>
    <row r="30" spans="1:11" s="8" customFormat="1" x14ac:dyDescent="0.25">
      <c r="A30" s="57"/>
      <c r="B30" s="56"/>
      <c r="C30" s="55"/>
      <c r="D30" s="50"/>
      <c r="E30" s="50"/>
      <c r="F30" s="48"/>
      <c r="G30" s="48"/>
      <c r="I30" s="9"/>
      <c r="J30" s="9"/>
      <c r="K30" s="9"/>
    </row>
    <row r="31" spans="1:11" s="8" customFormat="1" x14ac:dyDescent="0.25">
      <c r="A31" s="57"/>
      <c r="B31" s="56"/>
      <c r="C31" s="55"/>
      <c r="D31" s="50"/>
      <c r="E31" s="50"/>
      <c r="F31" s="48"/>
      <c r="G31" s="48"/>
      <c r="I31" s="9"/>
      <c r="J31" s="9"/>
      <c r="K31" s="9"/>
    </row>
    <row r="32" spans="1:11" s="8" customFormat="1" x14ac:dyDescent="0.25">
      <c r="A32" s="57"/>
      <c r="B32" s="56"/>
      <c r="C32" s="55"/>
      <c r="D32" s="50"/>
      <c r="E32" s="50"/>
      <c r="F32" s="48"/>
      <c r="G32" s="48"/>
      <c r="I32" s="9"/>
      <c r="J32" s="9"/>
      <c r="K32" s="9"/>
    </row>
    <row r="33" spans="1:13" s="8" customFormat="1" x14ac:dyDescent="0.25">
      <c r="A33" s="57"/>
      <c r="B33" s="56"/>
      <c r="C33" s="55"/>
      <c r="D33" s="50"/>
      <c r="E33" s="50"/>
      <c r="F33" s="48"/>
      <c r="G33" s="48"/>
      <c r="I33" s="9"/>
      <c r="J33" s="9"/>
      <c r="K33" s="9"/>
    </row>
    <row r="34" spans="1:13" s="8" customFormat="1" x14ac:dyDescent="0.25">
      <c r="A34" s="47"/>
      <c r="B34" s="50"/>
      <c r="C34" s="50"/>
      <c r="D34" s="50"/>
      <c r="E34" s="50"/>
      <c r="F34" s="48"/>
      <c r="G34" s="48"/>
      <c r="I34" s="9"/>
      <c r="J34" s="9"/>
      <c r="K34" s="9"/>
    </row>
    <row r="35" spans="1:13" s="8" customFormat="1" x14ac:dyDescent="0.25">
      <c r="A35" s="47"/>
      <c r="B35" s="50"/>
      <c r="C35" s="50"/>
      <c r="D35" s="50"/>
      <c r="E35" s="50"/>
      <c r="F35" s="48"/>
      <c r="G35" s="48"/>
      <c r="I35" s="9"/>
      <c r="J35" s="9"/>
      <c r="K35" s="9"/>
    </row>
    <row r="36" spans="1:13" s="48" customFormat="1" ht="13.8" x14ac:dyDescent="0.3">
      <c r="A36" s="58"/>
      <c r="B36" s="59"/>
      <c r="C36" s="59"/>
      <c r="D36" s="59"/>
      <c r="E36" s="59"/>
      <c r="H36" s="8"/>
      <c r="I36" s="9"/>
      <c r="J36" s="9"/>
      <c r="K36" s="9"/>
      <c r="L36" s="8"/>
      <c r="M36" s="8"/>
    </row>
    <row r="37" spans="1:13" s="48" customFormat="1" ht="13.8" x14ac:dyDescent="0.3">
      <c r="A37" s="58"/>
      <c r="B37" s="60"/>
      <c r="C37" s="60"/>
      <c r="D37" s="60"/>
      <c r="E37" s="60"/>
      <c r="H37" s="8"/>
      <c r="I37" s="9"/>
      <c r="J37" s="9"/>
      <c r="K37" s="9"/>
      <c r="L37" s="8"/>
      <c r="M37" s="8"/>
    </row>
    <row r="38" spans="1:13" s="48" customFormat="1" ht="13.8" x14ac:dyDescent="0.3">
      <c r="A38" s="61"/>
      <c r="B38" s="60"/>
      <c r="C38" s="60"/>
      <c r="D38" s="60"/>
      <c r="E38" s="60"/>
      <c r="H38" s="8"/>
      <c r="I38" s="9"/>
      <c r="J38" s="9"/>
      <c r="K38" s="9"/>
      <c r="L38" s="8"/>
      <c r="M38" s="8"/>
    </row>
    <row r="39" spans="1:13" s="48" customFormat="1" ht="13.8" x14ac:dyDescent="0.3">
      <c r="A39" s="58"/>
      <c r="B39" s="59"/>
      <c r="C39" s="59"/>
      <c r="D39" s="59"/>
      <c r="E39" s="59"/>
      <c r="H39" s="8"/>
      <c r="I39" s="9"/>
      <c r="J39" s="9"/>
      <c r="K39" s="9"/>
      <c r="L39" s="8"/>
      <c r="M39" s="8"/>
    </row>
    <row r="40" spans="1:13" s="48" customFormat="1" ht="13.8" x14ac:dyDescent="0.3">
      <c r="A40" s="58"/>
      <c r="B40" s="60"/>
      <c r="C40" s="60"/>
      <c r="D40" s="60"/>
      <c r="E40" s="60"/>
      <c r="H40" s="8"/>
      <c r="I40" s="9"/>
      <c r="J40" s="9"/>
      <c r="K40" s="9"/>
      <c r="L40" s="8"/>
      <c r="M40" s="8"/>
    </row>
    <row r="41" spans="1:13" s="48" customFormat="1" ht="13.8" x14ac:dyDescent="0.3">
      <c r="A41" s="61"/>
      <c r="B41" s="60"/>
      <c r="C41" s="60"/>
      <c r="D41" s="60"/>
      <c r="E41" s="60"/>
      <c r="H41" s="8"/>
      <c r="I41" s="9"/>
      <c r="J41" s="9"/>
      <c r="K41" s="9"/>
      <c r="L41" s="8"/>
      <c r="M41" s="8"/>
    </row>
    <row r="42" spans="1:13" s="48" customFormat="1" ht="13.8" x14ac:dyDescent="0.3">
      <c r="A42" s="58"/>
      <c r="B42" s="59"/>
      <c r="C42" s="59"/>
      <c r="D42" s="59"/>
      <c r="E42" s="59"/>
      <c r="H42" s="8"/>
      <c r="I42" s="9"/>
      <c r="J42" s="9"/>
      <c r="K42" s="9"/>
      <c r="L42" s="8"/>
      <c r="M42" s="8"/>
    </row>
    <row r="43" spans="1:13" s="64" customFormat="1" ht="13.8" x14ac:dyDescent="0.3">
      <c r="A43" s="62"/>
      <c r="B43" s="63"/>
      <c r="C43" s="63"/>
      <c r="D43" s="63"/>
      <c r="E43" s="63"/>
      <c r="H43" s="40"/>
      <c r="I43" s="41"/>
      <c r="J43" s="41"/>
      <c r="K43" s="41"/>
      <c r="L43" s="40"/>
      <c r="M43" s="40"/>
    </row>
    <row r="44" spans="1:13" s="64" customFormat="1" ht="13.8" x14ac:dyDescent="0.3">
      <c r="A44" s="65"/>
      <c r="B44" s="63"/>
      <c r="C44" s="63"/>
      <c r="D44" s="63"/>
      <c r="E44" s="63"/>
      <c r="H44" s="40"/>
      <c r="I44" s="41"/>
      <c r="J44" s="41"/>
      <c r="K44" s="41"/>
      <c r="L44" s="40"/>
      <c r="M44" s="40"/>
    </row>
  </sheetData>
  <protectedRanges>
    <protectedRange sqref="B6:G6 B8 B1:G1 A5:G5 A7:G7 A9:G17" name="Range1"/>
    <protectedRange sqref="A18" name="Range1_1_2"/>
    <protectedRange sqref="A6" name="Range1_3"/>
    <protectedRange sqref="A8" name="Range1_2"/>
    <protectedRange sqref="C8:G8" name="Range1_1"/>
  </protectedRanges>
  <mergeCells count="2">
    <mergeCell ref="A5:G5"/>
    <mergeCell ref="B6:G6"/>
  </mergeCells>
  <pageMargins left="0.7" right="0.7" top="0.75" bottom="0.75" header="0.3" footer="0.3"/>
  <pageSetup fitToHeight="3" orientation="landscape" r:id="rId1"/>
  <headerFooter>
    <oddFooter>&amp;C&amp;P</oddFooter>
  </headerFooter>
  <ignoredErrors>
    <ignoredError sqref="B7:G7 B10:G18 B8 B9:C9" unlocked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0999E-C725-4B3B-9533-97F8172F4776}">
  <dimension ref="A1:M44"/>
  <sheetViews>
    <sheetView showGridLines="0" zoomScale="180" zoomScaleNormal="180" workbookViewId="0">
      <pane ySplit="1" topLeftCell="A2" activePane="bottomLeft" state="frozen"/>
      <selection pane="bottomLeft" activeCell="G9" sqref="G9"/>
    </sheetView>
  </sheetViews>
  <sheetFormatPr defaultColWidth="9.109375" defaultRowHeight="13.2" x14ac:dyDescent="0.25"/>
  <cols>
    <col min="1" max="1" width="37.6640625" style="66" customWidth="1"/>
    <col min="2" max="3" width="12.33203125" style="36" customWidth="1"/>
    <col min="4" max="5" width="11.6640625" style="36" customWidth="1"/>
    <col min="6" max="6" width="11.6640625" style="64" customWidth="1"/>
    <col min="7" max="7" width="11.88671875" style="64" customWidth="1"/>
    <col min="8" max="8" width="15.6640625" style="40" customWidth="1"/>
    <col min="9" max="10" width="9.109375" style="41"/>
    <col min="11" max="11" width="15.33203125" style="41" customWidth="1"/>
    <col min="12" max="13" width="9.109375" style="40" hidden="1" customWidth="1"/>
    <col min="14" max="16384" width="9.109375" style="40"/>
  </cols>
  <sheetData>
    <row r="1" spans="1:11" s="5" customFormat="1" ht="39.6" x14ac:dyDescent="0.25">
      <c r="A1" s="1" t="s">
        <v>0</v>
      </c>
      <c r="B1" s="2" t="s">
        <v>33</v>
      </c>
      <c r="C1" s="2" t="s">
        <v>1</v>
      </c>
      <c r="D1" s="2" t="s">
        <v>2</v>
      </c>
      <c r="E1" s="2" t="s">
        <v>3</v>
      </c>
      <c r="F1" s="2" t="s">
        <v>4</v>
      </c>
      <c r="G1" s="2" t="s">
        <v>5</v>
      </c>
      <c r="H1" s="3"/>
      <c r="I1" s="4"/>
      <c r="J1" s="4"/>
      <c r="K1" s="4"/>
    </row>
    <row r="2" spans="1:11" s="76" customFormat="1" x14ac:dyDescent="0.25">
      <c r="A2" s="74" t="s">
        <v>6</v>
      </c>
      <c r="B2" s="80">
        <v>6252000</v>
      </c>
      <c r="C2" s="75">
        <v>6385000</v>
      </c>
      <c r="D2" s="75">
        <v>6783000</v>
      </c>
      <c r="E2" s="75">
        <v>6942000</v>
      </c>
      <c r="F2" s="75">
        <v>7106000</v>
      </c>
      <c r="G2" s="75">
        <v>7276000</v>
      </c>
      <c r="I2" s="77"/>
      <c r="J2" s="77"/>
      <c r="K2" s="77"/>
    </row>
    <row r="3" spans="1:11" s="76" customFormat="1" x14ac:dyDescent="0.25">
      <c r="A3" s="78" t="s">
        <v>32</v>
      </c>
      <c r="B3" s="79">
        <v>0</v>
      </c>
      <c r="C3" s="79">
        <v>0</v>
      </c>
      <c r="D3" s="79">
        <v>2000000</v>
      </c>
      <c r="E3" s="79">
        <v>2000000</v>
      </c>
      <c r="F3" s="79">
        <v>2000000</v>
      </c>
      <c r="G3" s="79">
        <v>2000000</v>
      </c>
      <c r="I3" s="77"/>
      <c r="J3" s="77"/>
      <c r="K3" s="77"/>
    </row>
    <row r="4" spans="1:11" s="45" customFormat="1" x14ac:dyDescent="0.25">
      <c r="A4" s="6" t="s">
        <v>31</v>
      </c>
      <c r="B4" s="7">
        <f>B2-B3</f>
        <v>6252000</v>
      </c>
      <c r="C4" s="7">
        <f t="shared" ref="C4:G4" si="0">C2-C3</f>
        <v>6385000</v>
      </c>
      <c r="D4" s="7">
        <f t="shared" si="0"/>
        <v>4783000</v>
      </c>
      <c r="E4" s="7">
        <f t="shared" si="0"/>
        <v>4942000</v>
      </c>
      <c r="F4" s="7">
        <f t="shared" si="0"/>
        <v>5106000</v>
      </c>
      <c r="G4" s="7">
        <f t="shared" si="0"/>
        <v>5276000</v>
      </c>
      <c r="I4" s="46"/>
      <c r="J4" s="46"/>
      <c r="K4" s="46"/>
    </row>
    <row r="5" spans="1:11" s="5" customFormat="1" x14ac:dyDescent="0.25">
      <c r="A5" s="84"/>
      <c r="B5" s="85"/>
      <c r="C5" s="85"/>
      <c r="D5" s="85"/>
      <c r="E5" s="85"/>
      <c r="F5" s="85"/>
      <c r="G5" s="86"/>
      <c r="H5" s="3"/>
      <c r="I5" s="4"/>
      <c r="J5" s="4"/>
      <c r="K5" s="4"/>
    </row>
    <row r="6" spans="1:11" s="5" customFormat="1" x14ac:dyDescent="0.25">
      <c r="A6" s="10" t="s">
        <v>7</v>
      </c>
      <c r="B6" s="87"/>
      <c r="C6" s="88"/>
      <c r="D6" s="88"/>
      <c r="E6" s="88"/>
      <c r="F6" s="88"/>
      <c r="G6" s="89"/>
      <c r="H6" s="3"/>
      <c r="I6" s="4"/>
      <c r="J6" s="4"/>
      <c r="K6" s="4"/>
    </row>
    <row r="7" spans="1:11" s="5" customFormat="1" x14ac:dyDescent="0.25">
      <c r="A7" s="11" t="s">
        <v>8</v>
      </c>
      <c r="B7" s="12">
        <f t="shared" ref="B7:G7" si="1">B8*B9</f>
        <v>5460000</v>
      </c>
      <c r="C7" s="13">
        <f t="shared" si="1"/>
        <v>4760000</v>
      </c>
      <c r="D7" s="13">
        <f t="shared" si="1"/>
        <v>2904000</v>
      </c>
      <c r="E7" s="13">
        <f t="shared" si="1"/>
        <v>2880000</v>
      </c>
      <c r="F7" s="13">
        <f t="shared" si="1"/>
        <v>2976000</v>
      </c>
      <c r="G7" s="13">
        <f t="shared" si="1"/>
        <v>3180000</v>
      </c>
      <c r="H7" s="14"/>
      <c r="I7" s="4"/>
      <c r="J7" s="4"/>
      <c r="K7" s="4"/>
    </row>
    <row r="8" spans="1:11" s="5" customFormat="1" x14ac:dyDescent="0.25">
      <c r="A8" s="15" t="s">
        <v>9</v>
      </c>
      <c r="B8" s="16">
        <v>78000</v>
      </c>
      <c r="C8" s="16">
        <v>68000</v>
      </c>
      <c r="D8" s="16">
        <v>66000</v>
      </c>
      <c r="E8" s="16">
        <v>64000</v>
      </c>
      <c r="F8" s="16">
        <v>62000</v>
      </c>
      <c r="G8" s="16">
        <v>60000</v>
      </c>
      <c r="H8" s="14"/>
      <c r="I8" s="4"/>
      <c r="J8" s="4"/>
      <c r="K8" s="4"/>
    </row>
    <row r="9" spans="1:11" s="5" customFormat="1" x14ac:dyDescent="0.25">
      <c r="A9" s="17" t="s">
        <v>10</v>
      </c>
      <c r="B9" s="18">
        <v>70</v>
      </c>
      <c r="C9" s="19">
        <v>70</v>
      </c>
      <c r="D9" s="19">
        <v>44</v>
      </c>
      <c r="E9" s="19">
        <v>45</v>
      </c>
      <c r="F9" s="19">
        <v>48</v>
      </c>
      <c r="G9" s="19">
        <v>53</v>
      </c>
      <c r="H9" s="83"/>
      <c r="I9" s="4"/>
      <c r="J9" s="4"/>
      <c r="K9" s="4"/>
    </row>
    <row r="10" spans="1:11" s="20" customFormat="1" x14ac:dyDescent="0.25">
      <c r="A10" s="21" t="s">
        <v>11</v>
      </c>
      <c r="B10" s="22">
        <v>2800000</v>
      </c>
      <c r="C10" s="23">
        <f>B18</f>
        <v>2058000</v>
      </c>
      <c r="D10" s="23">
        <f>C18</f>
        <v>483000</v>
      </c>
      <c r="E10" s="23">
        <f>D18</f>
        <v>721000</v>
      </c>
      <c r="F10" s="23">
        <f>E18</f>
        <v>776000</v>
      </c>
      <c r="G10" s="23">
        <f>F18</f>
        <v>763000</v>
      </c>
      <c r="I10" s="24"/>
      <c r="J10" s="24"/>
      <c r="K10" s="24"/>
    </row>
    <row r="11" spans="1:11" s="20" customFormat="1" x14ac:dyDescent="0.25">
      <c r="A11" s="25" t="s">
        <v>12</v>
      </c>
      <c r="B11" s="26">
        <v>50000</v>
      </c>
      <c r="C11" s="27">
        <v>50000</v>
      </c>
      <c r="D11" s="27">
        <v>50000</v>
      </c>
      <c r="E11" s="27">
        <v>50000</v>
      </c>
      <c r="F11" s="27">
        <v>50000</v>
      </c>
      <c r="G11" s="27">
        <v>50000</v>
      </c>
      <c r="I11" s="24"/>
      <c r="J11" s="24"/>
      <c r="K11" s="24"/>
    </row>
    <row r="12" spans="1:11" s="20" customFormat="1" x14ac:dyDescent="0.25">
      <c r="A12" s="28" t="s">
        <v>13</v>
      </c>
      <c r="B12" s="29"/>
      <c r="C12" s="30">
        <f>C13*C14</f>
        <v>0</v>
      </c>
      <c r="D12" s="12">
        <f>D13*D14</f>
        <v>2067000</v>
      </c>
      <c r="E12" s="12">
        <f>E13*E14</f>
        <v>2067000</v>
      </c>
      <c r="F12" s="12">
        <f>F13*F14</f>
        <v>2067000</v>
      </c>
      <c r="G12" s="12">
        <f>G13*G14</f>
        <v>2067000</v>
      </c>
      <c r="I12" s="24"/>
      <c r="J12" s="24"/>
      <c r="K12" s="24"/>
    </row>
    <row r="13" spans="1:11" s="20" customFormat="1" x14ac:dyDescent="0.25">
      <c r="A13" s="31" t="s">
        <v>14</v>
      </c>
      <c r="B13" s="32"/>
      <c r="C13" s="33"/>
      <c r="D13" s="19">
        <v>7800</v>
      </c>
      <c r="E13" s="19">
        <v>7800</v>
      </c>
      <c r="F13" s="19">
        <v>7800</v>
      </c>
      <c r="G13" s="19">
        <v>7800</v>
      </c>
      <c r="I13" s="24"/>
      <c r="J13" s="24"/>
      <c r="K13" s="24"/>
    </row>
    <row r="14" spans="1:11" s="14" customFormat="1" x14ac:dyDescent="0.25">
      <c r="A14" s="34" t="s">
        <v>15</v>
      </c>
      <c r="B14" s="32"/>
      <c r="C14" s="35">
        <v>275</v>
      </c>
      <c r="D14" s="16">
        <v>265</v>
      </c>
      <c r="E14" s="16">
        <v>265</v>
      </c>
      <c r="F14" s="16">
        <v>265</v>
      </c>
      <c r="G14" s="16">
        <v>265</v>
      </c>
      <c r="I14" s="36"/>
      <c r="J14" s="36"/>
      <c r="K14" s="36"/>
    </row>
    <row r="15" spans="1:11" x14ac:dyDescent="0.25">
      <c r="A15" s="37" t="s">
        <v>16</v>
      </c>
      <c r="B15" s="32"/>
      <c r="C15" s="38">
        <v>0</v>
      </c>
      <c r="D15" s="38">
        <v>0</v>
      </c>
      <c r="E15" s="38">
        <v>0</v>
      </c>
      <c r="F15" s="38">
        <v>0</v>
      </c>
      <c r="G15" s="38">
        <v>0</v>
      </c>
    </row>
    <row r="16" spans="1:11" x14ac:dyDescent="0.25">
      <c r="A16" s="10" t="s">
        <v>17</v>
      </c>
      <c r="B16" s="12">
        <f t="shared" ref="B16:G16" si="2">SUM(B7:B7,+B10+B11+B12,B15)</f>
        <v>8310000</v>
      </c>
      <c r="C16" s="12">
        <f>SUM(C7:C7,+C10+C11+C12,C15)</f>
        <v>6868000</v>
      </c>
      <c r="D16" s="12">
        <f t="shared" si="2"/>
        <v>5504000</v>
      </c>
      <c r="E16" s="12">
        <f t="shared" si="2"/>
        <v>5718000</v>
      </c>
      <c r="F16" s="12">
        <f t="shared" si="2"/>
        <v>5869000</v>
      </c>
      <c r="G16" s="12">
        <f t="shared" si="2"/>
        <v>6060000</v>
      </c>
    </row>
    <row r="17" spans="1:11" s="8" customFormat="1" x14ac:dyDescent="0.25">
      <c r="A17" s="42"/>
      <c r="B17" s="43"/>
      <c r="C17" s="43"/>
      <c r="D17" s="43"/>
      <c r="E17" s="43"/>
      <c r="F17" s="43"/>
      <c r="G17" s="43"/>
      <c r="I17" s="9"/>
      <c r="J17" s="9"/>
      <c r="K17" s="9"/>
    </row>
    <row r="18" spans="1:11" s="45" customFormat="1" x14ac:dyDescent="0.25">
      <c r="A18" s="10" t="s">
        <v>18</v>
      </c>
      <c r="B18" s="44">
        <f>B16-B4</f>
        <v>2058000</v>
      </c>
      <c r="C18" s="44">
        <f>C16-C4</f>
        <v>483000</v>
      </c>
      <c r="D18" s="44">
        <f t="shared" ref="D18:G18" si="3">D16-D4</f>
        <v>721000</v>
      </c>
      <c r="E18" s="44">
        <f t="shared" si="3"/>
        <v>776000</v>
      </c>
      <c r="F18" s="44">
        <f t="shared" si="3"/>
        <v>763000</v>
      </c>
      <c r="G18" s="44">
        <f t="shared" si="3"/>
        <v>784000</v>
      </c>
      <c r="I18" s="46"/>
      <c r="J18" s="46"/>
      <c r="K18" s="46"/>
    </row>
    <row r="19" spans="1:11" s="8" customFormat="1" x14ac:dyDescent="0.25">
      <c r="A19" s="47"/>
      <c r="B19" s="46"/>
      <c r="C19" s="46"/>
      <c r="D19" s="46"/>
      <c r="E19" s="46"/>
      <c r="F19" s="46"/>
      <c r="G19" s="46"/>
      <c r="I19" s="9"/>
      <c r="J19" s="9"/>
      <c r="K19" s="9"/>
    </row>
    <row r="20" spans="1:11" s="8" customFormat="1" x14ac:dyDescent="0.25">
      <c r="A20" s="67" t="s">
        <v>24</v>
      </c>
      <c r="B20" s="46"/>
      <c r="C20" s="46"/>
      <c r="D20" s="46"/>
      <c r="E20" s="46"/>
      <c r="F20" s="46"/>
      <c r="G20" s="46"/>
      <c r="I20" s="9"/>
      <c r="J20" s="9"/>
      <c r="K20" s="9"/>
    </row>
    <row r="21" spans="1:11" s="8" customFormat="1" x14ac:dyDescent="0.25">
      <c r="A21" s="47"/>
      <c r="B21" s="46"/>
      <c r="C21" s="46"/>
      <c r="D21" s="46"/>
      <c r="E21" s="46"/>
      <c r="F21" s="46"/>
      <c r="G21" s="46"/>
      <c r="I21" s="9"/>
      <c r="J21" s="9"/>
      <c r="K21" s="9"/>
    </row>
    <row r="22" spans="1:11" s="8" customFormat="1" ht="14.4" x14ac:dyDescent="0.3">
      <c r="A22" s="49" t="s">
        <v>19</v>
      </c>
      <c r="B22" s="50"/>
      <c r="C22" s="50"/>
      <c r="D22" s="50"/>
      <c r="E22" s="50"/>
      <c r="F22" s="51"/>
      <c r="G22" s="51"/>
      <c r="I22" s="9"/>
      <c r="J22" s="9"/>
      <c r="K22" s="9"/>
    </row>
    <row r="23" spans="1:11" s="8" customFormat="1" ht="14.4" x14ac:dyDescent="0.3">
      <c r="A23" s="49" t="s">
        <v>20</v>
      </c>
      <c r="B23" s="50"/>
      <c r="C23" s="50"/>
      <c r="D23" s="50"/>
      <c r="E23" s="50"/>
      <c r="F23" s="51"/>
      <c r="G23" s="51"/>
      <c r="I23" s="9"/>
      <c r="J23" s="9"/>
      <c r="K23" s="9"/>
    </row>
    <row r="24" spans="1:11" s="8" customFormat="1" ht="14.4" x14ac:dyDescent="0.3">
      <c r="A24" s="47"/>
      <c r="B24" s="50"/>
      <c r="C24" s="50"/>
      <c r="D24" s="50"/>
      <c r="E24" s="50"/>
      <c r="F24" s="51"/>
      <c r="G24" s="51"/>
      <c r="I24" s="9"/>
      <c r="J24" s="9"/>
      <c r="K24" s="9"/>
    </row>
    <row r="25" spans="1:11" s="45" customFormat="1" ht="14.4" x14ac:dyDescent="0.3">
      <c r="A25" s="52" t="s">
        <v>21</v>
      </c>
      <c r="B25" s="46" t="s">
        <v>22</v>
      </c>
      <c r="C25" s="46" t="s">
        <v>23</v>
      </c>
      <c r="D25" s="53"/>
      <c r="F25" s="54"/>
      <c r="G25" s="54"/>
      <c r="I25" s="46"/>
      <c r="J25" s="46"/>
      <c r="K25" s="46"/>
    </row>
    <row r="26" spans="1:11" s="8" customFormat="1" ht="14.4" x14ac:dyDescent="0.3">
      <c r="A26" s="55">
        <v>2021</v>
      </c>
      <c r="B26" s="56">
        <v>2023</v>
      </c>
      <c r="C26" s="57">
        <v>90500</v>
      </c>
      <c r="D26" s="57"/>
      <c r="F26" s="51"/>
      <c r="G26" s="51"/>
      <c r="I26" s="9"/>
      <c r="J26" s="9"/>
      <c r="K26" s="9"/>
    </row>
    <row r="27" spans="1:11" s="8" customFormat="1" ht="14.4" x14ac:dyDescent="0.3">
      <c r="A27" s="55">
        <v>2022</v>
      </c>
      <c r="B27" s="56">
        <v>2024</v>
      </c>
      <c r="C27" s="57">
        <v>82000</v>
      </c>
      <c r="D27" s="57"/>
      <c r="F27" s="51"/>
      <c r="G27" s="51"/>
      <c r="I27" s="9"/>
      <c r="J27" s="9"/>
      <c r="K27" s="9"/>
    </row>
    <row r="28" spans="1:11" s="8" customFormat="1" ht="14.4" x14ac:dyDescent="0.3">
      <c r="A28" s="55">
        <v>2023</v>
      </c>
      <c r="B28" s="56">
        <v>2025</v>
      </c>
      <c r="C28" s="57">
        <v>78000</v>
      </c>
      <c r="D28" s="57"/>
      <c r="F28" s="51"/>
      <c r="G28" s="51"/>
      <c r="I28" s="9"/>
      <c r="J28" s="9"/>
      <c r="K28" s="9"/>
    </row>
    <row r="29" spans="1:11" s="8" customFormat="1" x14ac:dyDescent="0.25">
      <c r="A29" s="57"/>
      <c r="B29" s="56"/>
      <c r="C29" s="55"/>
      <c r="D29" s="50"/>
      <c r="E29" s="50"/>
      <c r="F29" s="48"/>
      <c r="G29" s="48"/>
      <c r="I29" s="9"/>
      <c r="J29" s="9"/>
      <c r="K29" s="9"/>
    </row>
    <row r="30" spans="1:11" s="8" customFormat="1" x14ac:dyDescent="0.25">
      <c r="A30" s="57"/>
      <c r="B30" s="56"/>
      <c r="C30" s="55"/>
      <c r="D30" s="50"/>
      <c r="E30" s="50"/>
      <c r="F30" s="48"/>
      <c r="G30" s="48"/>
      <c r="I30" s="9"/>
      <c r="J30" s="9"/>
      <c r="K30" s="9"/>
    </row>
    <row r="31" spans="1:11" s="8" customFormat="1" x14ac:dyDescent="0.25">
      <c r="A31" s="57"/>
      <c r="B31" s="56"/>
      <c r="C31" s="55"/>
      <c r="D31" s="50"/>
      <c r="E31" s="50"/>
      <c r="F31" s="48"/>
      <c r="G31" s="48"/>
      <c r="I31" s="9"/>
      <c r="J31" s="9"/>
      <c r="K31" s="9"/>
    </row>
    <row r="32" spans="1:11" s="8" customFormat="1" x14ac:dyDescent="0.25">
      <c r="A32" s="57"/>
      <c r="B32" s="56"/>
      <c r="C32" s="55"/>
      <c r="D32" s="50"/>
      <c r="E32" s="50"/>
      <c r="F32" s="48"/>
      <c r="G32" s="48"/>
      <c r="I32" s="9"/>
      <c r="J32" s="9"/>
      <c r="K32" s="9"/>
    </row>
    <row r="33" spans="1:13" s="8" customFormat="1" x14ac:dyDescent="0.25">
      <c r="A33" s="57"/>
      <c r="B33" s="56"/>
      <c r="C33" s="55"/>
      <c r="D33" s="50"/>
      <c r="E33" s="50"/>
      <c r="F33" s="48"/>
      <c r="G33" s="48"/>
      <c r="I33" s="9"/>
      <c r="J33" s="9"/>
      <c r="K33" s="9"/>
    </row>
    <row r="34" spans="1:13" s="8" customFormat="1" x14ac:dyDescent="0.25">
      <c r="A34" s="47"/>
      <c r="B34" s="50"/>
      <c r="C34" s="50"/>
      <c r="D34" s="50"/>
      <c r="E34" s="50"/>
      <c r="F34" s="48"/>
      <c r="G34" s="48"/>
      <c r="I34" s="9"/>
      <c r="J34" s="9"/>
      <c r="K34" s="9"/>
    </row>
    <row r="35" spans="1:13" s="8" customFormat="1" x14ac:dyDescent="0.25">
      <c r="A35" s="47"/>
      <c r="B35" s="50"/>
      <c r="C35" s="50"/>
      <c r="D35" s="50"/>
      <c r="E35" s="50"/>
      <c r="F35" s="48"/>
      <c r="G35" s="48"/>
      <c r="I35" s="9"/>
      <c r="J35" s="9"/>
      <c r="K35" s="9"/>
    </row>
    <row r="36" spans="1:13" s="48" customFormat="1" ht="13.8" x14ac:dyDescent="0.3">
      <c r="A36" s="58"/>
      <c r="B36" s="59"/>
      <c r="C36" s="59"/>
      <c r="D36" s="59"/>
      <c r="E36" s="59"/>
      <c r="H36" s="8"/>
      <c r="I36" s="9"/>
      <c r="J36" s="9"/>
      <c r="K36" s="9"/>
      <c r="L36" s="8"/>
      <c r="M36" s="8"/>
    </row>
    <row r="37" spans="1:13" s="48" customFormat="1" ht="13.8" x14ac:dyDescent="0.3">
      <c r="A37" s="58"/>
      <c r="B37" s="60"/>
      <c r="C37" s="60"/>
      <c r="D37" s="60"/>
      <c r="E37" s="60"/>
      <c r="H37" s="8"/>
      <c r="I37" s="9"/>
      <c r="J37" s="9"/>
      <c r="K37" s="9"/>
      <c r="L37" s="8"/>
      <c r="M37" s="8"/>
    </row>
    <row r="38" spans="1:13" s="48" customFormat="1" ht="13.8" x14ac:dyDescent="0.3">
      <c r="A38" s="61"/>
      <c r="B38" s="60"/>
      <c r="C38" s="60"/>
      <c r="D38" s="60"/>
      <c r="E38" s="60"/>
      <c r="H38" s="8"/>
      <c r="I38" s="9"/>
      <c r="J38" s="9"/>
      <c r="K38" s="9"/>
      <c r="L38" s="8"/>
      <c r="M38" s="8"/>
    </row>
    <row r="39" spans="1:13" s="48" customFormat="1" ht="13.8" x14ac:dyDescent="0.3">
      <c r="A39" s="58"/>
      <c r="B39" s="59"/>
      <c r="C39" s="59"/>
      <c r="D39" s="59"/>
      <c r="E39" s="59"/>
      <c r="H39" s="8"/>
      <c r="I39" s="9"/>
      <c r="J39" s="9"/>
      <c r="K39" s="9"/>
      <c r="L39" s="8"/>
      <c r="M39" s="8"/>
    </row>
    <row r="40" spans="1:13" s="48" customFormat="1" ht="13.8" x14ac:dyDescent="0.3">
      <c r="A40" s="58"/>
      <c r="B40" s="60"/>
      <c r="C40" s="60"/>
      <c r="D40" s="60"/>
      <c r="E40" s="60"/>
      <c r="H40" s="8"/>
      <c r="I40" s="9"/>
      <c r="J40" s="9"/>
      <c r="K40" s="9"/>
      <c r="L40" s="8"/>
      <c r="M40" s="8"/>
    </row>
    <row r="41" spans="1:13" s="48" customFormat="1" ht="13.8" x14ac:dyDescent="0.3">
      <c r="A41" s="61"/>
      <c r="B41" s="60"/>
      <c r="C41" s="60"/>
      <c r="D41" s="60"/>
      <c r="E41" s="60"/>
      <c r="H41" s="8"/>
      <c r="I41" s="9"/>
      <c r="J41" s="9"/>
      <c r="K41" s="9"/>
      <c r="L41" s="8"/>
      <c r="M41" s="8"/>
    </row>
    <row r="42" spans="1:13" s="48" customFormat="1" ht="13.8" x14ac:dyDescent="0.3">
      <c r="A42" s="58"/>
      <c r="B42" s="59"/>
      <c r="C42" s="59"/>
      <c r="D42" s="59"/>
      <c r="E42" s="59"/>
      <c r="H42" s="8"/>
      <c r="I42" s="9"/>
      <c r="J42" s="9"/>
      <c r="K42" s="9"/>
      <c r="L42" s="8"/>
      <c r="M42" s="8"/>
    </row>
    <row r="43" spans="1:13" s="64" customFormat="1" ht="13.8" x14ac:dyDescent="0.3">
      <c r="A43" s="62"/>
      <c r="B43" s="63"/>
      <c r="C43" s="63"/>
      <c r="D43" s="63"/>
      <c r="E43" s="63"/>
      <c r="H43" s="40"/>
      <c r="I43" s="41"/>
      <c r="J43" s="41"/>
      <c r="K43" s="41"/>
      <c r="L43" s="40"/>
      <c r="M43" s="40"/>
    </row>
    <row r="44" spans="1:13" s="64" customFormat="1" ht="13.8" x14ac:dyDescent="0.3">
      <c r="A44" s="65"/>
      <c r="B44" s="63"/>
      <c r="C44" s="63"/>
      <c r="D44" s="63"/>
      <c r="E44" s="63"/>
      <c r="H44" s="40"/>
      <c r="I44" s="41"/>
      <c r="J44" s="41"/>
      <c r="K44" s="41"/>
      <c r="L44" s="40"/>
      <c r="M44" s="40"/>
    </row>
  </sheetData>
  <protectedRanges>
    <protectedRange sqref="B6:G6 B8 B1:G1 A5:G5 A7:G7 A9:G17" name="Range1"/>
    <protectedRange sqref="A18" name="Range1_1_2"/>
    <protectedRange sqref="A6" name="Range1_3"/>
    <protectedRange sqref="A8" name="Range1_2"/>
    <protectedRange sqref="C8:G8" name="Range1_1"/>
  </protectedRanges>
  <mergeCells count="2">
    <mergeCell ref="A5:G5"/>
    <mergeCell ref="B6:G6"/>
  </mergeCells>
  <pageMargins left="0.7" right="0.7" top="0.75" bottom="0.75" header="0.3" footer="0.3"/>
  <pageSetup fitToHeight="3" orientation="landscape" r:id="rId1"/>
  <headerFooter>
    <oddFooter>&amp;C&amp;P</oddFooter>
  </headerFooter>
  <ignoredErrors>
    <ignoredError sqref="B7:H7 B10:H18 B9:C9 B19:C19 H19 B8 H8" unlocked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Instructions</vt:lpstr>
      <vt:lpstr>TV EI fee no State funds</vt:lpstr>
      <vt:lpstr>TV EI -2M State no base fee</vt:lpstr>
      <vt:lpstr>TV EI-2M State with base fee</vt:lpstr>
      <vt:lpstr>'TV EI -2M State no base fee'!Print_Area</vt:lpstr>
      <vt:lpstr>'TV EI fee no State funds'!Print_Area</vt:lpstr>
      <vt:lpstr>'TV EI-2M State with base fee'!Print_Area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Wendy [DNR]</dc:creator>
  <cp:lastModifiedBy>Walker, Wendy [DNR]</cp:lastModifiedBy>
  <cp:lastPrinted>2024-11-06T20:33:11Z</cp:lastPrinted>
  <dcterms:created xsi:type="dcterms:W3CDTF">2024-09-17T15:10:18Z</dcterms:created>
  <dcterms:modified xsi:type="dcterms:W3CDTF">2024-12-03T19:50:19Z</dcterms:modified>
</cp:coreProperties>
</file>